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__LEEDS FINANCE DEPARTMENT\SYSTEMS &amp; PROCESSES\Parochial Fees\New Scheme Forms\2023 Forms\"/>
    </mc:Choice>
  </mc:AlternateContent>
  <workbookProtection workbookAlgorithmName="SHA-512" workbookHashValue="BqhHc+YnNXkNjwaITdeD/pB463MwBsXzuGkJEPymr4Akox4Bk50oc3lSUyZkIIdhXAWq2kZ+OpSzEYdh5ssxkg==" workbookSaltValue="wUgcvib9kW+M6WRF8oOfUg==" workbookSpinCount="100000" lockStructure="1"/>
  <bookViews>
    <workbookView xWindow="0" yWindow="0" windowWidth="28800" windowHeight="12300" firstSheet="6" activeTab="6"/>
  </bookViews>
  <sheets>
    <sheet name="Date" sheetId="5" state="hidden" r:id="rId1"/>
    <sheet name="Sheet2" sheetId="2" state="hidden" r:id="rId2"/>
    <sheet name="Fees Data 2021" sheetId="3" state="hidden" r:id="rId3"/>
    <sheet name="Fees Data 2020" sheetId="4" state="hidden" r:id="rId4"/>
    <sheet name="Fees Data 2022" sheetId="6" state="hidden" r:id="rId5"/>
    <sheet name="Fees Data 2023" sheetId="7" state="hidden" r:id="rId6"/>
    <sheet name="Form" sheetId="1" r:id="rId7"/>
    <sheet name="March 2023" sheetId="8" state="hidden" r:id="rId8"/>
  </sheets>
  <calcPr calcId="162913" calcOnSave="0"/>
</workbook>
</file>

<file path=xl/calcChain.xml><?xml version="1.0" encoding="utf-8"?>
<calcChain xmlns="http://schemas.openxmlformats.org/spreadsheetml/2006/main">
  <c r="J49" i="1" l="1"/>
  <c r="J50" i="1"/>
  <c r="J51" i="1"/>
  <c r="J52" i="1"/>
  <c r="J53" i="1"/>
  <c r="J54" i="1"/>
  <c r="J55" i="1"/>
  <c r="J48" i="1"/>
  <c r="J47" i="1"/>
  <c r="H49" i="1"/>
  <c r="H50" i="1"/>
  <c r="H51" i="1"/>
  <c r="H52" i="1"/>
  <c r="H53" i="1"/>
  <c r="H54" i="1"/>
  <c r="H55" i="1"/>
  <c r="H48" i="1"/>
  <c r="H47" i="1"/>
  <c r="H37" i="1" l="1"/>
  <c r="H38" i="1"/>
  <c r="H39" i="1"/>
  <c r="H40" i="1"/>
  <c r="H41" i="1"/>
  <c r="H42" i="1"/>
  <c r="H43" i="1"/>
  <c r="H44" i="1"/>
  <c r="H45" i="1"/>
  <c r="H46" i="1"/>
  <c r="H36" i="1"/>
  <c r="J36" i="1"/>
  <c r="J38" i="1"/>
  <c r="J39" i="1"/>
  <c r="J40" i="1"/>
  <c r="J41" i="1"/>
  <c r="J42" i="1"/>
  <c r="J43" i="1"/>
  <c r="J44" i="1"/>
  <c r="J45" i="1"/>
  <c r="J37" i="1"/>
  <c r="J57" i="1" l="1"/>
  <c r="H56" i="1"/>
  <c r="C27" i="1"/>
  <c r="C28" i="1"/>
  <c r="C29" i="1"/>
  <c r="J60" i="1"/>
  <c r="C30" i="1"/>
  <c r="J70" i="1"/>
  <c r="H72" i="1" l="1"/>
  <c r="J73" i="1"/>
  <c r="C31" i="1" l="1"/>
  <c r="C32" i="1" s="1"/>
  <c r="H74" i="1"/>
</calcChain>
</file>

<file path=xl/sharedStrings.xml><?xml version="1.0" encoding="utf-8"?>
<sst xmlns="http://schemas.openxmlformats.org/spreadsheetml/2006/main" count="197" uniqueCount="99">
  <si>
    <t>Name of Deceased</t>
  </si>
  <si>
    <t>Name of Officiant</t>
  </si>
  <si>
    <t>Yes</t>
  </si>
  <si>
    <t>Name of Church</t>
  </si>
  <si>
    <t>FD Phone Number</t>
  </si>
  <si>
    <t>Office use only</t>
  </si>
  <si>
    <t>£</t>
  </si>
  <si>
    <t>Fee claimant 80%</t>
  </si>
  <si>
    <t>DBF Fee 20%</t>
  </si>
  <si>
    <t>Travel</t>
  </si>
  <si>
    <t>PCC</t>
  </si>
  <si>
    <t>TOTAL</t>
  </si>
  <si>
    <t>Statutory Fees</t>
  </si>
  <si>
    <t>DBF £</t>
  </si>
  <si>
    <t>PCC £</t>
  </si>
  <si>
    <t>Travel Expenses @ 45p per mile</t>
  </si>
  <si>
    <t>Total Miles</t>
  </si>
  <si>
    <t>Local Fees</t>
  </si>
  <si>
    <t>Verger</t>
  </si>
  <si>
    <t>Heating</t>
  </si>
  <si>
    <t>e.g. Flowers</t>
  </si>
  <si>
    <t>Total DBF Fees (A1)</t>
  </si>
  <si>
    <t>Total PCC Fees (A2)</t>
  </si>
  <si>
    <t>Total Expenses (B)</t>
  </si>
  <si>
    <t>Total Local Fees (C)</t>
  </si>
  <si>
    <t>Total Fees retained by DBF (A1)</t>
  </si>
  <si>
    <t>Total Fees payable to PCC (A2+B+C)</t>
  </si>
  <si>
    <t>Total Fees</t>
  </si>
  <si>
    <t>DBF Fee 100%</t>
  </si>
  <si>
    <t>Leeds Diocesan Board of Finance</t>
  </si>
  <si>
    <t>17-19 York Place</t>
  </si>
  <si>
    <t xml:space="preserve">Leeds  </t>
  </si>
  <si>
    <t>LS1 2EX</t>
  </si>
  <si>
    <t>Service in Church</t>
  </si>
  <si>
    <t>No Service in Church</t>
  </si>
  <si>
    <t>No</t>
  </si>
  <si>
    <t>Column1</t>
  </si>
  <si>
    <t>No fee is payable in respect of a burial of a still-born infant</t>
  </si>
  <si>
    <t>No Sevice in Church</t>
  </si>
  <si>
    <t>Parish Code</t>
  </si>
  <si>
    <t>Crematorium</t>
  </si>
  <si>
    <t>Yes/No</t>
  </si>
  <si>
    <t>Other (Retired Clergy, SSM etc)</t>
  </si>
  <si>
    <t>Organist</t>
  </si>
  <si>
    <t>Choir</t>
  </si>
  <si>
    <t>Other (Details):</t>
  </si>
  <si>
    <t>Funeral service in church, whether taking place before or after burial or cremation</t>
  </si>
  <si>
    <t>Burial of body in churchyard immediately preceding or following on from service in church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</si>
  <si>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</si>
  <si>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</si>
  <si>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</si>
  <si>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</si>
  <si>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</si>
  <si>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</si>
  <si>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fee is payable in respect of the funeral or burial of a person dying within eighteen years after birth</t>
  </si>
  <si>
    <t>Funeral service (including burial of body) at graveside in churchyard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</si>
  <si>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</si>
  <si>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</si>
  <si>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</si>
  <si>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</si>
  <si>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body in churchyard, not following service at graveside (committal only)</t>
  </si>
  <si>
    <t>Burial of cremated remains in churchyard or other lawful disposal of cremated remains (committal only)</t>
  </si>
  <si>
    <t>Burial of body, or burial or other lawful disposal of cremated remains, in cemetery (committal only)</t>
  </si>
  <si>
    <t>Churchyard/Cemetery</t>
  </si>
  <si>
    <t>Contact</t>
  </si>
  <si>
    <t>Date of Funeral/Burial</t>
  </si>
  <si>
    <t>Please only enter "Yes" in one box</t>
  </si>
  <si>
    <t>***Please check the details and figures before sending***</t>
  </si>
  <si>
    <t>Burial of cremated remains in churchyard or other lawful disposal of cremated remains</t>
  </si>
  <si>
    <t>Burial of body, or burial or other lawful disposal of cremated remains, in cemetery</t>
  </si>
  <si>
    <t xml:space="preserve">PCC to be paid </t>
  </si>
  <si>
    <t>Burial of cremated remains in churchyard preceding or following on from service in church</t>
  </si>
  <si>
    <t>Burial in cemetery immediately preceding or following on from service in church</t>
  </si>
  <si>
    <t>Burial of cremated remains on separate occasion</t>
  </si>
  <si>
    <t>Burial of body or cremated remains, in cemetery on separate occasion</t>
  </si>
  <si>
    <t>Funeral service (including burial)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</si>
  <si>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</si>
  <si>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</si>
  <si>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</si>
  <si>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No fee is payable for the funeral or burial of a person dying within eighteen years after birth</t>
  </si>
  <si>
    <t>Certificate issued at time of burial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</si>
  <si>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</si>
  <si>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</si>
  <si>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</si>
  <si>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</si>
  <si>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</si>
  <si>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</si>
  <si>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</si>
  <si>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</si>
  <si>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</si>
  <si>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</si>
  <si>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</si>
  <si>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</si>
  <si>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Please enter the date using the 3 drop down boxes</t>
  </si>
  <si>
    <t>Minister of another Denomination</t>
  </si>
  <si>
    <t>Form PF1 - Funeral 2023</t>
  </si>
  <si>
    <t>Stipendiary Minister, Reader or HFD</t>
  </si>
  <si>
    <t xml:space="preserve">FD name </t>
  </si>
  <si>
    <t xml:space="preserve">To be invoiced to FD/PCC/ Next of Kin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</si>
</sst>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0" applyNumberFormat="1"/>
    <xf numFmtId="0" fontId="0" fillId="0" borderId="6" xfId="0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Font="1" applyProtection="1"/>
    <xf numFmtId="0" fontId="0" fillId="3" borderId="0" xfId="0" applyFont="1" applyFill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49" fontId="2" fillId="3" borderId="3" xfId="0" applyNumberFormat="1" applyFont="1" applyFill="1" applyBorder="1" applyProtection="1"/>
    <xf numFmtId="164" fontId="2" fillId="0" borderId="1" xfId="0" applyNumberFormat="1" applyFont="1" applyBorder="1" applyProtection="1"/>
    <xf numFmtId="164" fontId="2" fillId="3" borderId="0" xfId="0" applyNumberFormat="1" applyFont="1" applyFill="1" applyProtection="1"/>
    <xf numFmtId="164" fontId="2" fillId="3" borderId="1" xfId="0" applyNumberFormat="1" applyFont="1" applyFill="1" applyBorder="1" applyProtection="1"/>
    <xf numFmtId="0" fontId="0" fillId="3" borderId="0" xfId="0" applyFont="1" applyFill="1" applyBorder="1" applyAlignment="1" applyProtection="1">
      <alignment wrapText="1"/>
    </xf>
    <xf numFmtId="49" fontId="0" fillId="3" borderId="0" xfId="0" applyNumberFormat="1" applyFont="1" applyFill="1" applyBorder="1" applyProtection="1"/>
    <xf numFmtId="0" fontId="0" fillId="3" borderId="9" xfId="0" applyFont="1" applyFill="1" applyBorder="1" applyProtection="1"/>
    <xf numFmtId="49" fontId="0" fillId="3" borderId="9" xfId="0" applyNumberFormat="1" applyFont="1" applyFill="1" applyBorder="1" applyProtection="1"/>
    <xf numFmtId="44" fontId="2" fillId="2" borderId="1" xfId="1" applyFont="1" applyFill="1" applyBorder="1" applyProtection="1"/>
    <xf numFmtId="49" fontId="0" fillId="3" borderId="0" xfId="0" applyNumberFormat="1" applyFont="1" applyFill="1" applyProtection="1"/>
    <xf numFmtId="0" fontId="2" fillId="3" borderId="1" xfId="0" applyFont="1" applyFill="1" applyBorder="1" applyProtection="1"/>
    <xf numFmtId="44" fontId="2" fillId="0" borderId="1" xfId="1" applyFont="1" applyBorder="1" applyProtection="1"/>
    <xf numFmtId="49" fontId="0" fillId="0" borderId="0" xfId="0" applyNumberFormat="1" applyFont="1" applyProtection="1"/>
    <xf numFmtId="0" fontId="2" fillId="0" borderId="0" xfId="0" applyFont="1" applyProtection="1"/>
    <xf numFmtId="0" fontId="0" fillId="0" borderId="5" xfId="0" applyFont="1" applyBorder="1" applyProtection="1"/>
    <xf numFmtId="0" fontId="0" fillId="3" borderId="3" xfId="0" applyFont="1" applyFill="1" applyBorder="1" applyProtection="1"/>
    <xf numFmtId="0" fontId="0" fillId="0" borderId="1" xfId="0" applyFont="1" applyBorder="1" applyProtection="1"/>
    <xf numFmtId="0" fontId="2" fillId="3" borderId="0" xfId="0" applyFont="1" applyFill="1" applyProtection="1"/>
    <xf numFmtId="0" fontId="2" fillId="3" borderId="5" xfId="0" applyFont="1" applyFill="1" applyBorder="1" applyProtection="1"/>
    <xf numFmtId="0" fontId="0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0" xfId="0" applyAlignment="1">
      <alignment horizontal="justify" vertical="justify"/>
    </xf>
    <xf numFmtId="0" fontId="0" fillId="0" borderId="5" xfId="0" applyFont="1" applyBorder="1" applyProtection="1"/>
    <xf numFmtId="0" fontId="0" fillId="0" borderId="1" xfId="0" applyFont="1" applyBorder="1" applyProtection="1"/>
    <xf numFmtId="0" fontId="0" fillId="0" borderId="6" xfId="0" applyFont="1" applyBorder="1" applyAlignment="1" applyProtection="1">
      <protection locked="0"/>
    </xf>
    <xf numFmtId="0" fontId="2" fillId="3" borderId="5" xfId="0" applyFont="1" applyFill="1" applyBorder="1" applyProtection="1"/>
    <xf numFmtId="0" fontId="0" fillId="0" borderId="0" xfId="0" applyFont="1" applyAlignment="1" applyProtection="1">
      <alignment wrapText="1"/>
    </xf>
    <xf numFmtId="0" fontId="0" fillId="0" borderId="16" xfId="0" applyFont="1" applyBorder="1" applyAlignment="1" applyProtection="1"/>
    <xf numFmtId="0" fontId="3" fillId="0" borderId="0" xfId="0" applyFont="1" applyAlignment="1" applyProtection="1"/>
    <xf numFmtId="0" fontId="0" fillId="3" borderId="7" xfId="0" applyFont="1" applyFill="1" applyBorder="1" applyProtection="1"/>
    <xf numFmtId="0" fontId="0" fillId="3" borderId="4" xfId="0" applyFont="1" applyFill="1" applyBorder="1" applyProtection="1"/>
    <xf numFmtId="164" fontId="2" fillId="3" borderId="8" xfId="0" applyNumberFormat="1" applyFont="1" applyFill="1" applyBorder="1" applyProtection="1"/>
    <xf numFmtId="49" fontId="2" fillId="3" borderId="7" xfId="0" applyNumberFormat="1" applyFont="1" applyFill="1" applyBorder="1" applyProtection="1"/>
    <xf numFmtId="0" fontId="0" fillId="3" borderId="5" xfId="0" applyFont="1" applyFill="1" applyBorder="1" applyProtection="1"/>
    <xf numFmtId="0" fontId="0" fillId="3" borderId="18" xfId="0" applyFont="1" applyFill="1" applyBorder="1" applyAlignment="1" applyProtection="1">
      <alignment vertical="top" wrapText="1"/>
    </xf>
    <xf numFmtId="0" fontId="0" fillId="3" borderId="13" xfId="0" applyFont="1" applyFill="1" applyBorder="1" applyAlignment="1" applyProtection="1">
      <alignment wrapText="1"/>
    </xf>
    <xf numFmtId="0" fontId="0" fillId="3" borderId="15" xfId="0" applyFont="1" applyFill="1" applyBorder="1" applyAlignment="1" applyProtection="1">
      <alignment wrapText="1"/>
    </xf>
    <xf numFmtId="164" fontId="0" fillId="3" borderId="9" xfId="0" applyNumberFormat="1" applyFont="1" applyFill="1" applyBorder="1" applyProtection="1"/>
    <xf numFmtId="0" fontId="2" fillId="3" borderId="4" xfId="0" applyFont="1" applyFill="1" applyBorder="1" applyProtection="1"/>
    <xf numFmtId="164" fontId="2" fillId="0" borderId="17" xfId="0" applyNumberFormat="1" applyFont="1" applyBorder="1" applyProtection="1"/>
    <xf numFmtId="0" fontId="2" fillId="3" borderId="5" xfId="0" applyFont="1" applyFill="1" applyBorder="1" applyProtection="1"/>
    <xf numFmtId="0" fontId="0" fillId="0" borderId="21" xfId="0" applyFont="1" applyBorder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Alignment="1" applyProtection="1">
      <alignment horizontal="right"/>
      <protection locked="0"/>
    </xf>
    <xf numFmtId="164" fontId="0" fillId="0" borderId="3" xfId="0" applyNumberFormat="1" applyFont="1" applyBorder="1" applyProtection="1"/>
    <xf numFmtId="164" fontId="0" fillId="0" borderId="3" xfId="0" applyNumberFormat="1" applyFont="1" applyBorder="1" applyProtection="1"/>
    <xf numFmtId="0" fontId="2" fillId="0" borderId="0" xfId="0" applyFont="1" applyAlignment="1" applyProtection="1">
      <alignment horizontal="center"/>
    </xf>
    <xf numFmtId="0" fontId="0" fillId="0" borderId="1" xfId="0" applyFont="1" applyBorder="1" applyProtection="1"/>
    <xf numFmtId="164" fontId="0" fillId="0" borderId="5" xfId="0" applyNumberFormat="1" applyFont="1" applyBorder="1" applyProtection="1"/>
    <xf numFmtId="164" fontId="0" fillId="0" borderId="3" xfId="0" applyNumberFormat="1" applyFont="1" applyBorder="1" applyProtection="1"/>
    <xf numFmtId="0" fontId="0" fillId="0" borderId="5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5" xfId="0" quotePrefix="1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 applyAlignment="1" applyProtection="1">
      <alignment horizontal="center" wrapText="1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Protection="1"/>
    <xf numFmtId="0" fontId="0" fillId="3" borderId="1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0" xfId="0" applyBorder="1" applyAlignment="1">
      <alignment horizontal="left" wrapText="1"/>
    </xf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12" xfId="0" applyFont="1" applyFill="1" applyBorder="1" applyAlignment="1" applyProtection="1">
      <alignment horizontal="center" vertical="top" wrapText="1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3" borderId="14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5" xfId="0" applyFont="1" applyFill="1" applyBorder="1" applyProtection="1"/>
    <xf numFmtId="0" fontId="2" fillId="3" borderId="9" xfId="0" applyFont="1" applyFill="1" applyBorder="1" applyProtection="1"/>
    <xf numFmtId="0" fontId="2" fillId="3" borderId="3" xfId="0" applyFont="1" applyFill="1" applyBorder="1" applyProtection="1"/>
    <xf numFmtId="0" fontId="0" fillId="0" borderId="0" xfId="0" applyBorder="1" applyAlignment="1">
      <alignment horizontal="left"/>
    </xf>
    <xf numFmtId="0" fontId="3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0" fontId="2" fillId="0" borderId="8" xfId="0" applyFont="1" applyFill="1" applyBorder="1" applyProtection="1"/>
    <xf numFmtId="164" fontId="2" fillId="0" borderId="1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0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1</xdr:row>
      <xdr:rowOff>0</xdr:rowOff>
    </xdr:from>
    <xdr:to>
      <xdr:col>7</xdr:col>
      <xdr:colOff>390525</xdr:colOff>
      <xdr:row>5</xdr:row>
      <xdr:rowOff>3175</xdr:rowOff>
    </xdr:to>
    <xdr:pic>
      <xdr:nvPicPr>
        <xdr:cNvPr id="3" name="Picture 2" descr="http://www.leeds.anglican.org/sites/default/files/smalllogo400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A4" totalsRowShown="0">
  <autoFilter ref="A2:A4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1"/>
  <sheetViews>
    <sheetView workbookViewId="0">
      <selection activeCell="A14" sqref="A14"/>
    </sheetView>
  </sheetViews>
  <sheetFormatPr defaultRowHeight="15" x14ac:dyDescent="0.25"/>
  <sheetData>
    <row r="1" spans="1:3" x14ac:dyDescent="0.25">
      <c r="A1">
        <v>1</v>
      </c>
      <c r="B1" t="s">
        <v>81</v>
      </c>
      <c r="C1">
        <v>2022</v>
      </c>
    </row>
    <row r="2" spans="1:3" x14ac:dyDescent="0.25">
      <c r="A2">
        <v>2</v>
      </c>
      <c r="B2" t="s">
        <v>82</v>
      </c>
      <c r="C2">
        <v>2023</v>
      </c>
    </row>
    <row r="3" spans="1:3" x14ac:dyDescent="0.25">
      <c r="A3">
        <v>3</v>
      </c>
      <c r="B3" t="s">
        <v>83</v>
      </c>
    </row>
    <row r="4" spans="1:3" x14ac:dyDescent="0.25">
      <c r="A4">
        <v>4</v>
      </c>
      <c r="B4" t="s">
        <v>84</v>
      </c>
    </row>
    <row r="5" spans="1:3" x14ac:dyDescent="0.25">
      <c r="A5">
        <v>5</v>
      </c>
      <c r="B5" t="s">
        <v>85</v>
      </c>
    </row>
    <row r="6" spans="1:3" x14ac:dyDescent="0.25">
      <c r="A6">
        <v>6</v>
      </c>
      <c r="B6" t="s">
        <v>86</v>
      </c>
    </row>
    <row r="7" spans="1:3" x14ac:dyDescent="0.25">
      <c r="A7">
        <v>7</v>
      </c>
      <c r="B7" t="s">
        <v>87</v>
      </c>
    </row>
    <row r="8" spans="1:3" x14ac:dyDescent="0.25">
      <c r="A8">
        <v>8</v>
      </c>
      <c r="B8" t="s">
        <v>88</v>
      </c>
    </row>
    <row r="9" spans="1:3" x14ac:dyDescent="0.25">
      <c r="A9">
        <v>9</v>
      </c>
      <c r="B9" t="s">
        <v>89</v>
      </c>
    </row>
    <row r="10" spans="1:3" x14ac:dyDescent="0.25">
      <c r="A10">
        <v>10</v>
      </c>
      <c r="B10" t="s">
        <v>90</v>
      </c>
    </row>
    <row r="11" spans="1:3" x14ac:dyDescent="0.25">
      <c r="A11">
        <v>11</v>
      </c>
      <c r="B11" t="s">
        <v>91</v>
      </c>
    </row>
    <row r="12" spans="1:3" x14ac:dyDescent="0.25">
      <c r="A12">
        <v>12</v>
      </c>
      <c r="B12" t="s">
        <v>92</v>
      </c>
    </row>
    <row r="13" spans="1:3" x14ac:dyDescent="0.25">
      <c r="A13">
        <v>13</v>
      </c>
    </row>
    <row r="14" spans="1:3" x14ac:dyDescent="0.25">
      <c r="A14">
        <v>14</v>
      </c>
    </row>
    <row r="15" spans="1:3" x14ac:dyDescent="0.25">
      <c r="A15">
        <v>15</v>
      </c>
    </row>
    <row r="16" spans="1:3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4"/>
  <sheetViews>
    <sheetView workbookViewId="0">
      <selection activeCell="A4" sqref="A4"/>
    </sheetView>
  </sheetViews>
  <sheetFormatPr defaultRowHeight="15" x14ac:dyDescent="0.25"/>
  <cols>
    <col min="1" max="1" width="11" customWidth="1"/>
  </cols>
  <sheetData>
    <row r="2" spans="1:1" x14ac:dyDescent="0.25">
      <c r="A2" t="s">
        <v>36</v>
      </c>
    </row>
    <row r="3" spans="1:1" x14ac:dyDescent="0.25">
      <c r="A3" t="s">
        <v>2</v>
      </c>
    </row>
    <row r="4" spans="1:1" x14ac:dyDescent="0.25">
      <c r="A4" t="s">
        <v>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0"/>
  <sheetViews>
    <sheetView workbookViewId="0">
      <selection activeCell="A14" sqref="A14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33</v>
      </c>
    </row>
    <row r="2" spans="1:4" s="30" customFormat="1" x14ac:dyDescent="0.25">
      <c r="A2" t="s">
        <v>37</v>
      </c>
      <c r="B2" s="1">
        <v>0</v>
      </c>
      <c r="C2" s="1">
        <v>0</v>
      </c>
    </row>
    <row r="3" spans="1:4" s="30" customFormat="1" x14ac:dyDescent="0.25">
      <c r="A3" t="s">
        <v>54</v>
      </c>
      <c r="B3" s="1">
        <v>0</v>
      </c>
      <c r="C3" s="1">
        <v>0</v>
      </c>
    </row>
    <row r="4" spans="1:4" x14ac:dyDescent="0.25">
      <c r="A4" t="s">
        <v>46</v>
      </c>
      <c r="B4" s="1">
        <v>108</v>
      </c>
      <c r="C4" s="1">
        <v>91</v>
      </c>
      <c r="D4" s="1"/>
    </row>
    <row r="5" spans="1:4" x14ac:dyDescent="0.25">
      <c r="A5" t="s">
        <v>47</v>
      </c>
      <c r="B5" s="1">
        <v>14</v>
      </c>
      <c r="C5" s="1">
        <v>306</v>
      </c>
      <c r="D5" s="1"/>
    </row>
    <row r="6" spans="1:4" x14ac:dyDescent="0.25">
      <c r="A6" t="s">
        <v>48</v>
      </c>
      <c r="B6" s="1">
        <v>14</v>
      </c>
      <c r="C6" s="1">
        <v>124</v>
      </c>
      <c r="D6" s="1"/>
    </row>
    <row r="7" spans="1:4" x14ac:dyDescent="0.25">
      <c r="A7" t="s">
        <v>49</v>
      </c>
      <c r="B7" s="1">
        <v>29</v>
      </c>
      <c r="C7" s="1">
        <v>0</v>
      </c>
      <c r="D7" s="1"/>
    </row>
    <row r="8" spans="1:4" x14ac:dyDescent="0.25">
      <c r="A8" t="s">
        <v>50</v>
      </c>
      <c r="B8" s="1">
        <v>29</v>
      </c>
      <c r="C8" s="1">
        <v>0</v>
      </c>
      <c r="D8" s="1"/>
    </row>
    <row r="9" spans="1:4" x14ac:dyDescent="0.25">
      <c r="A9" t="s">
        <v>51</v>
      </c>
      <c r="B9" s="1">
        <v>42</v>
      </c>
      <c r="C9" s="1">
        <v>306</v>
      </c>
      <c r="D9" s="1"/>
    </row>
    <row r="10" spans="1:4" x14ac:dyDescent="0.25">
      <c r="A10" t="s">
        <v>52</v>
      </c>
      <c r="B10" s="1">
        <v>42</v>
      </c>
      <c r="C10" s="1">
        <v>124</v>
      </c>
      <c r="D10" s="1"/>
    </row>
    <row r="11" spans="1:4" x14ac:dyDescent="0.25">
      <c r="A11" t="s">
        <v>53</v>
      </c>
      <c r="B11" s="1">
        <v>56</v>
      </c>
      <c r="C11" s="1">
        <v>15</v>
      </c>
      <c r="D11" s="1"/>
    </row>
    <row r="12" spans="1:4" ht="15" customHeight="1" x14ac:dyDescent="0.25">
      <c r="A12" s="35"/>
      <c r="B12" s="1"/>
      <c r="C12" s="1"/>
      <c r="D12" s="1"/>
    </row>
    <row r="13" spans="1:4" x14ac:dyDescent="0.25">
      <c r="A13" t="s">
        <v>38</v>
      </c>
      <c r="B13" s="1"/>
      <c r="C13" s="1"/>
      <c r="D13" s="1"/>
    </row>
    <row r="14" spans="1:4" x14ac:dyDescent="0.25">
      <c r="A14" t="s">
        <v>55</v>
      </c>
      <c r="B14" s="1">
        <v>108</v>
      </c>
      <c r="C14" s="1">
        <v>306</v>
      </c>
      <c r="D14" s="1"/>
    </row>
    <row r="15" spans="1:4" x14ac:dyDescent="0.25">
      <c r="A15" t="s">
        <v>56</v>
      </c>
      <c r="B15" s="1">
        <v>108</v>
      </c>
      <c r="C15" s="1">
        <v>124</v>
      </c>
      <c r="D15" s="1"/>
    </row>
    <row r="16" spans="1:4" x14ac:dyDescent="0.25">
      <c r="A16" t="s">
        <v>57</v>
      </c>
      <c r="B16" s="1">
        <v>199</v>
      </c>
      <c r="C16" s="1">
        <v>0</v>
      </c>
      <c r="D16" s="1"/>
    </row>
    <row r="17" spans="1:4" x14ac:dyDescent="0.25">
      <c r="A17" t="s">
        <v>58</v>
      </c>
      <c r="B17" s="1">
        <v>199</v>
      </c>
      <c r="C17" s="1">
        <v>0</v>
      </c>
      <c r="D17" s="1"/>
    </row>
    <row r="18" spans="1:4" x14ac:dyDescent="0.25">
      <c r="A18" t="s">
        <v>59</v>
      </c>
      <c r="B18" s="1">
        <v>29</v>
      </c>
      <c r="C18" s="1">
        <v>0</v>
      </c>
      <c r="D18" s="1"/>
    </row>
    <row r="19" spans="1:4" x14ac:dyDescent="0.25">
      <c r="A19" t="s">
        <v>60</v>
      </c>
      <c r="B19" s="1">
        <v>42</v>
      </c>
      <c r="C19" s="1">
        <v>306</v>
      </c>
      <c r="D19" s="1"/>
    </row>
    <row r="20" spans="1:4" x14ac:dyDescent="0.25">
      <c r="A20" t="s">
        <v>61</v>
      </c>
      <c r="B20" s="1">
        <v>42</v>
      </c>
      <c r="C20" s="1">
        <v>124</v>
      </c>
      <c r="D20" s="1"/>
    </row>
    <row r="21" spans="1:4" x14ac:dyDescent="0.25">
      <c r="A21" t="s">
        <v>62</v>
      </c>
      <c r="B21" s="1">
        <v>29</v>
      </c>
      <c r="C21" s="1">
        <v>0</v>
      </c>
      <c r="D21" s="1"/>
    </row>
    <row r="22" spans="1:4" x14ac:dyDescent="0.25">
      <c r="A22" t="s">
        <v>80</v>
      </c>
      <c r="B22" s="1">
        <v>0</v>
      </c>
      <c r="C22" s="1">
        <v>15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0"/>
  <sheetViews>
    <sheetView workbookViewId="0">
      <selection activeCell="A41" sqref="A41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3" x14ac:dyDescent="0.25">
      <c r="A1" t="s">
        <v>33</v>
      </c>
    </row>
    <row r="2" spans="1:3" s="30" customFormat="1" x14ac:dyDescent="0.25">
      <c r="A2" t="s">
        <v>37</v>
      </c>
      <c r="B2" s="1">
        <v>0</v>
      </c>
      <c r="C2" s="1">
        <v>0</v>
      </c>
    </row>
    <row r="3" spans="1:3" s="30" customFormat="1" x14ac:dyDescent="0.25">
      <c r="A3" t="s">
        <v>54</v>
      </c>
      <c r="B3" s="1">
        <v>0</v>
      </c>
      <c r="C3" s="1">
        <v>0</v>
      </c>
    </row>
    <row r="4" spans="1:3" x14ac:dyDescent="0.25">
      <c r="A4" t="s">
        <v>46</v>
      </c>
      <c r="B4" s="1">
        <v>108</v>
      </c>
      <c r="C4" s="1">
        <v>91</v>
      </c>
    </row>
    <row r="5" spans="1:3" x14ac:dyDescent="0.25">
      <c r="A5" t="s">
        <v>47</v>
      </c>
      <c r="B5" s="1">
        <v>13</v>
      </c>
      <c r="C5" s="1">
        <v>305</v>
      </c>
    </row>
    <row r="6" spans="1:3" x14ac:dyDescent="0.25">
      <c r="A6" t="s">
        <v>48</v>
      </c>
      <c r="B6" s="1">
        <v>13</v>
      </c>
      <c r="C6" s="1">
        <v>123</v>
      </c>
    </row>
    <row r="7" spans="1:3" x14ac:dyDescent="0.25">
      <c r="A7" t="s">
        <v>49</v>
      </c>
      <c r="B7" s="1">
        <v>28</v>
      </c>
      <c r="C7" s="1">
        <v>0</v>
      </c>
    </row>
    <row r="8" spans="1:3" x14ac:dyDescent="0.25">
      <c r="A8" t="s">
        <v>50</v>
      </c>
      <c r="B8" s="1">
        <v>28</v>
      </c>
      <c r="C8" s="1">
        <v>0</v>
      </c>
    </row>
    <row r="9" spans="1:3" x14ac:dyDescent="0.25">
      <c r="A9" t="s">
        <v>51</v>
      </c>
      <c r="B9" s="1">
        <v>42</v>
      </c>
      <c r="C9" s="1">
        <v>305</v>
      </c>
    </row>
    <row r="10" spans="1:3" x14ac:dyDescent="0.25">
      <c r="A10" t="s">
        <v>52</v>
      </c>
      <c r="B10" s="1">
        <v>42</v>
      </c>
      <c r="C10" s="1">
        <v>123</v>
      </c>
    </row>
    <row r="11" spans="1:3" x14ac:dyDescent="0.25">
      <c r="A11" t="s">
        <v>53</v>
      </c>
      <c r="B11" s="1">
        <v>56</v>
      </c>
      <c r="C11" s="1">
        <v>14</v>
      </c>
    </row>
    <row r="12" spans="1:3" ht="15" customHeight="1" x14ac:dyDescent="0.25">
      <c r="A12" s="35"/>
      <c r="B12" s="1"/>
      <c r="C12" s="1"/>
    </row>
    <row r="13" spans="1:3" x14ac:dyDescent="0.25">
      <c r="A13" t="s">
        <v>38</v>
      </c>
      <c r="B13" s="1"/>
      <c r="C13" s="1"/>
    </row>
    <row r="14" spans="1:3" x14ac:dyDescent="0.25">
      <c r="A14" t="s">
        <v>55</v>
      </c>
      <c r="B14" s="1">
        <v>108</v>
      </c>
      <c r="C14" s="1">
        <v>305</v>
      </c>
    </row>
    <row r="15" spans="1:3" x14ac:dyDescent="0.25">
      <c r="A15" t="s">
        <v>56</v>
      </c>
      <c r="B15" s="1">
        <v>108</v>
      </c>
      <c r="C15" s="1">
        <v>123</v>
      </c>
    </row>
    <row r="16" spans="1:3" x14ac:dyDescent="0.25">
      <c r="A16" t="s">
        <v>57</v>
      </c>
      <c r="B16" s="1">
        <v>199</v>
      </c>
      <c r="C16" s="1">
        <v>0</v>
      </c>
    </row>
    <row r="17" spans="1:3" x14ac:dyDescent="0.25">
      <c r="A17" t="s">
        <v>58</v>
      </c>
      <c r="B17" s="1">
        <v>199</v>
      </c>
      <c r="C17" s="1">
        <v>0</v>
      </c>
    </row>
    <row r="18" spans="1:3" x14ac:dyDescent="0.25">
      <c r="A18" t="s">
        <v>59</v>
      </c>
      <c r="B18" s="1">
        <v>28</v>
      </c>
      <c r="C18" s="1">
        <v>0</v>
      </c>
    </row>
    <row r="19" spans="1:3" x14ac:dyDescent="0.25">
      <c r="A19" t="s">
        <v>60</v>
      </c>
      <c r="B19" s="1">
        <v>42</v>
      </c>
      <c r="C19" s="1">
        <v>305</v>
      </c>
    </row>
    <row r="20" spans="1:3" x14ac:dyDescent="0.25">
      <c r="A20" t="s">
        <v>61</v>
      </c>
      <c r="B20" s="1">
        <v>42</v>
      </c>
      <c r="C20" s="1">
        <v>123</v>
      </c>
    </row>
    <row r="21" spans="1:3" x14ac:dyDescent="0.25">
      <c r="A21" t="s">
        <v>62</v>
      </c>
      <c r="B21" s="1">
        <v>28</v>
      </c>
      <c r="C21" s="1">
        <v>0</v>
      </c>
    </row>
    <row r="22" spans="1:3" x14ac:dyDescent="0.25">
      <c r="A22" t="s">
        <v>80</v>
      </c>
      <c r="B22" s="1">
        <v>0</v>
      </c>
      <c r="C22" s="1">
        <v>14</v>
      </c>
    </row>
    <row r="23" spans="1:3" x14ac:dyDescent="0.25">
      <c r="B23" s="1"/>
      <c r="C23" s="1"/>
    </row>
    <row r="24" spans="1:3" x14ac:dyDescent="0.25">
      <c r="B24" s="1"/>
      <c r="C24" s="1"/>
    </row>
    <row r="25" spans="1:3" x14ac:dyDescent="0.25">
      <c r="B25" s="1"/>
      <c r="C25" s="1"/>
    </row>
    <row r="27" spans="1:3" x14ac:dyDescent="0.25">
      <c r="B27" s="1"/>
      <c r="C27" s="1"/>
    </row>
    <row r="28" spans="1:3" x14ac:dyDescent="0.25">
      <c r="B28" s="1"/>
      <c r="C28" s="1"/>
    </row>
    <row r="29" spans="1:3" x14ac:dyDescent="0.25">
      <c r="B29" s="1"/>
      <c r="C29" s="1"/>
    </row>
    <row r="30" spans="1:3" x14ac:dyDescent="0.25">
      <c r="B30" s="1"/>
      <c r="C30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0"/>
  <sheetViews>
    <sheetView workbookViewId="0">
      <selection activeCell="A20" sqref="A20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33</v>
      </c>
    </row>
    <row r="2" spans="1:4" s="30" customFormat="1" x14ac:dyDescent="0.25">
      <c r="A2" t="s">
        <v>37</v>
      </c>
      <c r="B2" s="1">
        <v>0</v>
      </c>
      <c r="C2" s="1">
        <v>0</v>
      </c>
    </row>
    <row r="3" spans="1:4" s="30" customFormat="1" x14ac:dyDescent="0.25">
      <c r="A3" t="s">
        <v>54</v>
      </c>
      <c r="B3" s="1">
        <v>0</v>
      </c>
      <c r="C3" s="1">
        <v>0</v>
      </c>
    </row>
    <row r="4" spans="1:4" x14ac:dyDescent="0.25">
      <c r="A4" t="s">
        <v>46</v>
      </c>
      <c r="B4" s="1">
        <v>112</v>
      </c>
      <c r="C4" s="1">
        <v>94</v>
      </c>
      <c r="D4" s="1"/>
    </row>
    <row r="5" spans="1:4" x14ac:dyDescent="0.25">
      <c r="A5" t="s">
        <v>47</v>
      </c>
      <c r="B5" s="1">
        <v>15</v>
      </c>
      <c r="C5" s="1">
        <v>316</v>
      </c>
      <c r="D5" s="1"/>
    </row>
    <row r="6" spans="1:4" x14ac:dyDescent="0.25">
      <c r="A6" t="s">
        <v>48</v>
      </c>
      <c r="B6" s="1">
        <v>15</v>
      </c>
      <c r="C6" s="1">
        <v>128</v>
      </c>
      <c r="D6" s="1"/>
    </row>
    <row r="7" spans="1:4" x14ac:dyDescent="0.25">
      <c r="A7" t="s">
        <v>49</v>
      </c>
      <c r="B7" s="1">
        <v>30</v>
      </c>
      <c r="C7" s="1">
        <v>0</v>
      </c>
      <c r="D7" s="1"/>
    </row>
    <row r="8" spans="1:4" x14ac:dyDescent="0.25">
      <c r="A8" t="s">
        <v>50</v>
      </c>
      <c r="B8" s="1">
        <v>30</v>
      </c>
      <c r="C8" s="1">
        <v>0</v>
      </c>
      <c r="D8" s="1"/>
    </row>
    <row r="9" spans="1:4" x14ac:dyDescent="0.25">
      <c r="A9" t="s">
        <v>51</v>
      </c>
      <c r="B9" s="1">
        <v>44</v>
      </c>
      <c r="C9" s="1">
        <v>316</v>
      </c>
      <c r="D9" s="1"/>
    </row>
    <row r="10" spans="1:4" x14ac:dyDescent="0.25">
      <c r="A10" t="s">
        <v>52</v>
      </c>
      <c r="B10" s="1">
        <v>44</v>
      </c>
      <c r="C10" s="1">
        <v>128</v>
      </c>
      <c r="D10" s="1"/>
    </row>
    <row r="11" spans="1:4" x14ac:dyDescent="0.25">
      <c r="A11" t="s">
        <v>53</v>
      </c>
      <c r="B11" s="1">
        <v>58</v>
      </c>
      <c r="C11" s="1">
        <v>16</v>
      </c>
      <c r="D11" s="1"/>
    </row>
    <row r="12" spans="1:4" ht="15" customHeight="1" x14ac:dyDescent="0.25">
      <c r="A12" s="35"/>
      <c r="B12" s="1"/>
      <c r="C12" s="1"/>
      <c r="D12" s="1"/>
    </row>
    <row r="13" spans="1:4" x14ac:dyDescent="0.25">
      <c r="A13" t="s">
        <v>38</v>
      </c>
      <c r="B13" s="1"/>
      <c r="C13" s="1"/>
      <c r="D13" s="1"/>
    </row>
    <row r="14" spans="1:4" x14ac:dyDescent="0.25">
      <c r="A14" t="s">
        <v>55</v>
      </c>
      <c r="B14" s="1">
        <v>112</v>
      </c>
      <c r="C14" s="1">
        <v>316</v>
      </c>
      <c r="D14" s="1"/>
    </row>
    <row r="15" spans="1:4" x14ac:dyDescent="0.25">
      <c r="A15" t="s">
        <v>56</v>
      </c>
      <c r="B15" s="1">
        <v>112</v>
      </c>
      <c r="C15" s="1">
        <v>128</v>
      </c>
      <c r="D15" s="1"/>
    </row>
    <row r="16" spans="1:4" x14ac:dyDescent="0.25">
      <c r="A16" t="s">
        <v>57</v>
      </c>
      <c r="B16" s="1">
        <v>206</v>
      </c>
      <c r="C16" s="1">
        <v>0</v>
      </c>
      <c r="D16" s="1"/>
    </row>
    <row r="17" spans="1:4" x14ac:dyDescent="0.25">
      <c r="A17" t="s">
        <v>58</v>
      </c>
      <c r="B17" s="1">
        <v>206</v>
      </c>
      <c r="C17" s="1">
        <v>0</v>
      </c>
      <c r="D17" s="1"/>
    </row>
    <row r="18" spans="1:4" x14ac:dyDescent="0.25">
      <c r="A18" t="s">
        <v>59</v>
      </c>
      <c r="B18" s="1">
        <v>30</v>
      </c>
      <c r="C18" s="1">
        <v>0</v>
      </c>
      <c r="D18" s="1"/>
    </row>
    <row r="19" spans="1:4" x14ac:dyDescent="0.25">
      <c r="A19" t="s">
        <v>60</v>
      </c>
      <c r="B19" s="1">
        <v>44</v>
      </c>
      <c r="C19" s="1">
        <v>316</v>
      </c>
      <c r="D19" s="1"/>
    </row>
    <row r="20" spans="1:4" x14ac:dyDescent="0.25">
      <c r="A20" t="s">
        <v>61</v>
      </c>
      <c r="B20" s="1">
        <v>44</v>
      </c>
      <c r="C20" s="1">
        <v>128</v>
      </c>
      <c r="D20" s="1"/>
    </row>
    <row r="21" spans="1:4" x14ac:dyDescent="0.25">
      <c r="A21" t="s">
        <v>62</v>
      </c>
      <c r="B21" s="1">
        <v>30</v>
      </c>
      <c r="C21" s="1">
        <v>0</v>
      </c>
      <c r="D21" s="1"/>
    </row>
    <row r="22" spans="1:4" x14ac:dyDescent="0.25">
      <c r="A22" t="s">
        <v>80</v>
      </c>
      <c r="B22" s="1">
        <v>0</v>
      </c>
      <c r="C22" s="1">
        <v>16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22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33</v>
      </c>
    </row>
    <row r="2" spans="1:4" s="30" customFormat="1" x14ac:dyDescent="0.25">
      <c r="A2" t="s">
        <v>37</v>
      </c>
      <c r="B2" s="1">
        <v>0</v>
      </c>
      <c r="C2" s="1">
        <v>0</v>
      </c>
    </row>
    <row r="3" spans="1:4" s="30" customFormat="1" x14ac:dyDescent="0.25">
      <c r="A3" t="s">
        <v>54</v>
      </c>
      <c r="B3" s="1">
        <v>0</v>
      </c>
      <c r="C3" s="1">
        <v>0</v>
      </c>
    </row>
    <row r="4" spans="1:4" x14ac:dyDescent="0.25">
      <c r="A4" t="s">
        <v>46</v>
      </c>
      <c r="B4" s="1">
        <v>124</v>
      </c>
      <c r="C4" s="1">
        <v>104</v>
      </c>
      <c r="D4" s="1"/>
    </row>
    <row r="5" spans="1:4" x14ac:dyDescent="0.25">
      <c r="A5" t="s">
        <v>47</v>
      </c>
      <c r="B5" s="1">
        <v>17</v>
      </c>
      <c r="C5" s="1">
        <v>348</v>
      </c>
      <c r="D5" s="1"/>
    </row>
    <row r="6" spans="1:4" x14ac:dyDescent="0.25">
      <c r="A6" t="s">
        <v>48</v>
      </c>
      <c r="B6" s="1">
        <v>17</v>
      </c>
      <c r="C6" s="1">
        <v>141</v>
      </c>
      <c r="D6" s="1"/>
    </row>
    <row r="7" spans="1:4" x14ac:dyDescent="0.25">
      <c r="A7" t="s">
        <v>49</v>
      </c>
      <c r="B7" s="1">
        <v>33</v>
      </c>
      <c r="C7" s="1">
        <v>0</v>
      </c>
      <c r="D7" s="1"/>
    </row>
    <row r="8" spans="1:4" x14ac:dyDescent="0.25">
      <c r="A8" t="s">
        <v>50</v>
      </c>
      <c r="B8" s="1">
        <v>33</v>
      </c>
      <c r="C8" s="1">
        <v>0</v>
      </c>
      <c r="D8" s="1"/>
    </row>
    <row r="9" spans="1:4" x14ac:dyDescent="0.25">
      <c r="A9" t="s">
        <v>51</v>
      </c>
      <c r="B9" s="1">
        <v>49</v>
      </c>
      <c r="C9" s="1">
        <v>348</v>
      </c>
      <c r="D9" s="1"/>
    </row>
    <row r="10" spans="1:4" x14ac:dyDescent="0.25">
      <c r="A10" t="s">
        <v>52</v>
      </c>
      <c r="B10" s="1">
        <v>49</v>
      </c>
      <c r="C10" s="1">
        <v>141</v>
      </c>
      <c r="D10" s="1"/>
    </row>
    <row r="11" spans="1:4" x14ac:dyDescent="0.25">
      <c r="A11" t="s">
        <v>53</v>
      </c>
      <c r="B11" s="1">
        <v>64</v>
      </c>
      <c r="C11" s="1">
        <v>18</v>
      </c>
      <c r="D11" s="1"/>
    </row>
    <row r="12" spans="1:4" ht="15" customHeight="1" x14ac:dyDescent="0.25">
      <c r="A12" s="35"/>
      <c r="B12" s="1"/>
      <c r="C12" s="1"/>
      <c r="D12" s="1"/>
    </row>
    <row r="13" spans="1:4" x14ac:dyDescent="0.25">
      <c r="A13" t="s">
        <v>38</v>
      </c>
      <c r="B13" s="1"/>
      <c r="C13" s="1"/>
      <c r="D13" s="1"/>
    </row>
    <row r="14" spans="1:4" x14ac:dyDescent="0.25">
      <c r="A14" t="s">
        <v>55</v>
      </c>
      <c r="B14" s="1">
        <v>124</v>
      </c>
      <c r="C14" s="1">
        <v>348</v>
      </c>
      <c r="D14" s="1"/>
    </row>
    <row r="15" spans="1:4" x14ac:dyDescent="0.25">
      <c r="A15" t="s">
        <v>56</v>
      </c>
      <c r="B15" s="1">
        <v>124</v>
      </c>
      <c r="C15" s="1">
        <v>141</v>
      </c>
      <c r="D15" s="1"/>
    </row>
    <row r="16" spans="1:4" x14ac:dyDescent="0.25">
      <c r="A16" t="s">
        <v>57</v>
      </c>
      <c r="B16" s="1">
        <v>227</v>
      </c>
      <c r="C16" s="1">
        <v>0</v>
      </c>
      <c r="D16" s="1"/>
    </row>
    <row r="17" spans="1:4" x14ac:dyDescent="0.25">
      <c r="A17" t="s">
        <v>58</v>
      </c>
      <c r="B17" s="1">
        <v>227</v>
      </c>
      <c r="C17" s="1">
        <v>0</v>
      </c>
      <c r="D17" s="1"/>
    </row>
    <row r="18" spans="1:4" x14ac:dyDescent="0.25">
      <c r="A18" t="s">
        <v>59</v>
      </c>
      <c r="B18" s="1">
        <v>33</v>
      </c>
      <c r="C18" s="1">
        <v>0</v>
      </c>
      <c r="D18" s="1"/>
    </row>
    <row r="19" spans="1:4" x14ac:dyDescent="0.25">
      <c r="A19" t="s">
        <v>60</v>
      </c>
      <c r="B19" s="1">
        <v>49</v>
      </c>
      <c r="C19" s="1">
        <v>348</v>
      </c>
      <c r="D19" s="1"/>
    </row>
    <row r="20" spans="1:4" x14ac:dyDescent="0.25">
      <c r="A20" t="s">
        <v>61</v>
      </c>
      <c r="B20" s="1">
        <v>49</v>
      </c>
      <c r="C20" s="1">
        <v>141</v>
      </c>
      <c r="D20" s="1"/>
    </row>
    <row r="21" spans="1:4" x14ac:dyDescent="0.25">
      <c r="A21" t="s">
        <v>62</v>
      </c>
      <c r="B21" s="1">
        <v>33</v>
      </c>
      <c r="C21" s="1">
        <v>0</v>
      </c>
      <c r="D21" s="1"/>
    </row>
    <row r="22" spans="1:4" x14ac:dyDescent="0.25">
      <c r="A22" t="s">
        <v>80</v>
      </c>
      <c r="B22" s="1">
        <v>0</v>
      </c>
      <c r="C22" s="1">
        <v>18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82"/>
  <sheetViews>
    <sheetView tabSelected="1" topLeftCell="A48" zoomScaleNormal="100" workbookViewId="0">
      <selection activeCell="G41" sqref="G41"/>
    </sheetView>
  </sheetViews>
  <sheetFormatPr defaultColWidth="9.140625" defaultRowHeight="15" x14ac:dyDescent="0.25"/>
  <cols>
    <col min="1" max="1" width="41" style="4" customWidth="1"/>
    <col min="2" max="2" width="3.7109375" style="4" customWidth="1"/>
    <col min="3" max="3" width="10" style="4" customWidth="1"/>
    <col min="4" max="4" width="5.28515625" style="4" customWidth="1"/>
    <col min="5" max="5" width="13.28515625" style="4" customWidth="1"/>
    <col min="6" max="6" width="14" style="4" customWidth="1"/>
    <col min="7" max="7" width="7.42578125" style="4" customWidth="1"/>
    <col min="8" max="8" width="9.5703125" style="4" customWidth="1"/>
    <col min="9" max="9" width="3.7109375" style="4" customWidth="1"/>
    <col min="10" max="10" width="9.7109375" style="4" customWidth="1"/>
    <col min="11" max="16384" width="9.140625" style="4"/>
  </cols>
  <sheetData>
    <row r="1" spans="1:10" x14ac:dyDescent="0.25">
      <c r="A1" s="4" t="s">
        <v>95</v>
      </c>
    </row>
    <row r="3" spans="1:10" x14ac:dyDescent="0.25">
      <c r="A3" s="4" t="s">
        <v>29</v>
      </c>
    </row>
    <row r="4" spans="1:10" x14ac:dyDescent="0.25">
      <c r="A4" s="4" t="s">
        <v>30</v>
      </c>
    </row>
    <row r="5" spans="1:10" x14ac:dyDescent="0.25">
      <c r="A5" s="4" t="s">
        <v>31</v>
      </c>
    </row>
    <row r="6" spans="1:10" x14ac:dyDescent="0.25">
      <c r="A6" s="4" t="s">
        <v>32</v>
      </c>
    </row>
    <row r="8" spans="1:10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</row>
    <row r="11" spans="1:10" x14ac:dyDescent="0.25">
      <c r="A11" s="24" t="s">
        <v>70</v>
      </c>
      <c r="B11" s="60"/>
      <c r="C11" s="61"/>
      <c r="D11" s="61"/>
      <c r="E11" s="62"/>
      <c r="F11" s="63" t="s">
        <v>39</v>
      </c>
      <c r="G11" s="64"/>
      <c r="H11" s="65"/>
      <c r="I11" s="61"/>
      <c r="J11" s="62"/>
    </row>
    <row r="12" spans="1:10" x14ac:dyDescent="0.25">
      <c r="A12" s="24" t="s">
        <v>64</v>
      </c>
      <c r="B12" s="66"/>
      <c r="C12" s="67"/>
      <c r="D12" s="67"/>
      <c r="E12" s="67"/>
      <c r="F12" s="67"/>
      <c r="G12" s="67"/>
      <c r="H12" s="67"/>
      <c r="I12" s="67"/>
      <c r="J12" s="67"/>
    </row>
    <row r="13" spans="1:10" x14ac:dyDescent="0.25">
      <c r="A13" s="24" t="s">
        <v>0</v>
      </c>
      <c r="B13" s="66"/>
      <c r="C13" s="67"/>
      <c r="D13" s="67"/>
      <c r="E13" s="67"/>
      <c r="F13" s="67"/>
      <c r="G13" s="67"/>
      <c r="H13" s="67"/>
      <c r="I13" s="67"/>
      <c r="J13" s="67"/>
    </row>
    <row r="14" spans="1:10" x14ac:dyDescent="0.25">
      <c r="A14" s="24" t="s">
        <v>65</v>
      </c>
      <c r="B14" s="51"/>
      <c r="C14" s="53"/>
      <c r="D14" s="52"/>
      <c r="E14" s="76" t="s">
        <v>93</v>
      </c>
      <c r="F14" s="77"/>
      <c r="G14" s="77"/>
      <c r="H14" s="77"/>
      <c r="I14" s="77"/>
      <c r="J14" s="78"/>
    </row>
    <row r="15" spans="1:10" ht="15.75" thickBot="1" x14ac:dyDescent="0.3">
      <c r="A15" s="24" t="s">
        <v>1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0" ht="15.75" thickBot="1" x14ac:dyDescent="0.3">
      <c r="A16" s="22" t="s">
        <v>96</v>
      </c>
      <c r="B16" s="2"/>
      <c r="C16" s="36" t="s">
        <v>41</v>
      </c>
      <c r="D16" s="70" t="s">
        <v>66</v>
      </c>
      <c r="E16" s="70"/>
      <c r="F16" s="70"/>
      <c r="G16" s="70"/>
      <c r="H16" s="70"/>
      <c r="I16" s="70"/>
      <c r="J16" s="71"/>
    </row>
    <row r="17" spans="1:10" ht="15.75" thickBot="1" x14ac:dyDescent="0.3">
      <c r="A17" s="31" t="s">
        <v>42</v>
      </c>
      <c r="B17" s="33"/>
      <c r="C17" s="36" t="s">
        <v>41</v>
      </c>
      <c r="D17" s="72"/>
      <c r="E17" s="72"/>
      <c r="F17" s="72"/>
      <c r="G17" s="72"/>
      <c r="H17" s="72"/>
      <c r="I17" s="72"/>
      <c r="J17" s="73"/>
    </row>
    <row r="18" spans="1:10" ht="15.75" thickBot="1" x14ac:dyDescent="0.3">
      <c r="A18" s="27" t="s">
        <v>94</v>
      </c>
      <c r="B18" s="33"/>
      <c r="C18" s="36" t="s">
        <v>41</v>
      </c>
      <c r="D18" s="74"/>
      <c r="E18" s="74"/>
      <c r="F18" s="74"/>
      <c r="G18" s="74"/>
      <c r="H18" s="74"/>
      <c r="I18" s="74"/>
      <c r="J18" s="75"/>
    </row>
    <row r="19" spans="1:10" x14ac:dyDescent="0.25">
      <c r="A19" s="24" t="s">
        <v>3</v>
      </c>
      <c r="B19" s="81"/>
      <c r="C19" s="82"/>
      <c r="D19" s="82"/>
      <c r="E19" s="82"/>
      <c r="F19" s="82"/>
      <c r="G19" s="82"/>
      <c r="H19" s="82"/>
      <c r="I19" s="82"/>
      <c r="J19" s="82"/>
    </row>
    <row r="20" spans="1:10" x14ac:dyDescent="0.25">
      <c r="A20" s="24" t="s">
        <v>40</v>
      </c>
      <c r="B20" s="66"/>
      <c r="C20" s="67"/>
      <c r="D20" s="67"/>
      <c r="E20" s="67"/>
      <c r="F20" s="67"/>
      <c r="G20" s="67"/>
      <c r="H20" s="67"/>
      <c r="I20" s="67"/>
      <c r="J20" s="67"/>
    </row>
    <row r="21" spans="1:10" x14ac:dyDescent="0.25">
      <c r="A21" s="24" t="s">
        <v>63</v>
      </c>
      <c r="B21" s="66"/>
      <c r="C21" s="67"/>
      <c r="D21" s="67"/>
      <c r="E21" s="67"/>
      <c r="F21" s="67"/>
      <c r="G21" s="67"/>
      <c r="H21" s="67"/>
      <c r="I21" s="67"/>
      <c r="J21" s="67"/>
    </row>
    <row r="22" spans="1:10" x14ac:dyDescent="0.25">
      <c r="A22" s="24" t="s">
        <v>98</v>
      </c>
      <c r="B22" s="66"/>
      <c r="C22" s="67"/>
      <c r="D22" s="67"/>
      <c r="E22" s="67"/>
      <c r="F22" s="67"/>
      <c r="G22" s="67"/>
      <c r="H22" s="67"/>
      <c r="I22" s="67"/>
      <c r="J22" s="67"/>
    </row>
    <row r="23" spans="1:10" x14ac:dyDescent="0.25">
      <c r="A23" s="24" t="s">
        <v>97</v>
      </c>
      <c r="B23" s="66"/>
      <c r="C23" s="67"/>
      <c r="D23" s="67"/>
      <c r="E23" s="67"/>
      <c r="F23" s="67"/>
      <c r="G23" s="67"/>
      <c r="H23" s="67"/>
      <c r="I23" s="67"/>
      <c r="J23" s="67"/>
    </row>
    <row r="24" spans="1:10" x14ac:dyDescent="0.25">
      <c r="A24" s="24" t="s">
        <v>4</v>
      </c>
      <c r="B24" s="66"/>
      <c r="C24" s="67"/>
      <c r="D24" s="67"/>
      <c r="E24" s="67"/>
      <c r="F24" s="67"/>
      <c r="G24" s="67"/>
      <c r="H24" s="67"/>
      <c r="I24" s="67"/>
      <c r="J24" s="67"/>
    </row>
    <row r="25" spans="1:10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</row>
    <row r="26" spans="1:10" x14ac:dyDescent="0.25">
      <c r="A26" s="80" t="s">
        <v>5</v>
      </c>
      <c r="B26" s="80"/>
      <c r="C26" s="80" t="s">
        <v>6</v>
      </c>
      <c r="D26" s="80"/>
    </row>
    <row r="27" spans="1:10" x14ac:dyDescent="0.25">
      <c r="A27" s="57" t="s">
        <v>28</v>
      </c>
      <c r="B27" s="57"/>
      <c r="C27" s="58" t="str">
        <f>IF(B16="Yes",H56," ")</f>
        <v xml:space="preserve"> </v>
      </c>
      <c r="D27" s="59"/>
    </row>
    <row r="28" spans="1:10" x14ac:dyDescent="0.25">
      <c r="A28" s="57" t="s">
        <v>8</v>
      </c>
      <c r="B28" s="57"/>
      <c r="C28" s="58" t="str">
        <f>IF(B17="Yes",H56*0.2," ")</f>
        <v xml:space="preserve"> </v>
      </c>
      <c r="D28" s="59"/>
    </row>
    <row r="29" spans="1:10" x14ac:dyDescent="0.25">
      <c r="A29" s="79" t="s">
        <v>7</v>
      </c>
      <c r="B29" s="79"/>
      <c r="C29" s="58" t="str">
        <f>IF(B17="Yes",H56*0.8," ")</f>
        <v xml:space="preserve"> </v>
      </c>
      <c r="D29" s="59"/>
    </row>
    <row r="30" spans="1:10" x14ac:dyDescent="0.25">
      <c r="A30" s="79" t="s">
        <v>9</v>
      </c>
      <c r="B30" s="79"/>
      <c r="C30" s="58">
        <f>J60</f>
        <v>0</v>
      </c>
      <c r="D30" s="59"/>
    </row>
    <row r="31" spans="1:10" x14ac:dyDescent="0.25">
      <c r="A31" s="79" t="s">
        <v>10</v>
      </c>
      <c r="B31" s="79"/>
      <c r="C31" s="58">
        <f>J57+J70</f>
        <v>0</v>
      </c>
      <c r="D31" s="59"/>
    </row>
    <row r="32" spans="1:10" x14ac:dyDescent="0.25">
      <c r="A32" s="79" t="s">
        <v>11</v>
      </c>
      <c r="B32" s="79"/>
      <c r="C32" s="58">
        <f>SUM(C27:D31)</f>
        <v>0</v>
      </c>
      <c r="D32" s="59"/>
    </row>
    <row r="34" spans="1:14" x14ac:dyDescent="0.25">
      <c r="A34" s="92" t="s">
        <v>12</v>
      </c>
      <c r="B34" s="93"/>
      <c r="C34" s="93"/>
      <c r="D34" s="93"/>
      <c r="E34" s="93"/>
      <c r="F34" s="93"/>
      <c r="G34" s="93"/>
      <c r="H34" s="93"/>
      <c r="I34" s="93"/>
      <c r="J34" s="94"/>
    </row>
    <row r="35" spans="1:14" x14ac:dyDescent="0.25">
      <c r="A35" s="49" t="s">
        <v>33</v>
      </c>
      <c r="B35" s="14"/>
      <c r="C35" s="14"/>
      <c r="D35" s="14"/>
      <c r="E35" s="14"/>
      <c r="F35" s="14"/>
      <c r="G35" s="14" t="s">
        <v>41</v>
      </c>
      <c r="H35" s="14" t="s">
        <v>13</v>
      </c>
      <c r="I35" s="14"/>
      <c r="J35" s="23" t="s">
        <v>14</v>
      </c>
    </row>
    <row r="36" spans="1:14" ht="15.75" thickBot="1" x14ac:dyDescent="0.3">
      <c r="A36" s="95" t="s">
        <v>37</v>
      </c>
      <c r="B36" s="95"/>
      <c r="C36" s="95"/>
      <c r="D36" s="95"/>
      <c r="E36" s="95"/>
      <c r="F36" s="95"/>
      <c r="G36" s="50"/>
      <c r="H36" s="54" t="str">
        <f>IF($B$18="Yes"," ",IF($G36="Yes",IF($D$14=2023,IF(OR($C$14="January",$C$14="February"),'Fees Data 2023'!B2, 'March 2023'!B2),'Fees Data 2022'!B2)," "))</f>
        <v xml:space="preserve"> </v>
      </c>
      <c r="I36" s="6"/>
      <c r="J36" s="7" t="str">
        <f>IF($G36="Yes",IF($D$14=2023,IF(OR($C$14="January",$C$14="February"),'Fees Data 2023'!C2, 'March 2023'!C2),'Fees Data 2022'!C2)," ")</f>
        <v xml:space="preserve"> </v>
      </c>
      <c r="K36" s="6"/>
      <c r="L36" s="6"/>
      <c r="M36" s="6"/>
      <c r="N36" s="6"/>
    </row>
    <row r="37" spans="1:14" ht="15.75" thickBot="1" x14ac:dyDescent="0.3">
      <c r="A37" s="83" t="s">
        <v>79</v>
      </c>
      <c r="B37" s="83"/>
      <c r="C37" s="83"/>
      <c r="D37" s="83"/>
      <c r="E37" s="83"/>
      <c r="F37" s="83"/>
      <c r="G37" s="50"/>
      <c r="H37" s="54" t="str">
        <f>IF($B$18="Yes"," ",IF($G37="Yes",IF($D$14=2023,IF(OR($C$14="January",$C$14="February"),'Fees Data 2023'!B3, 'March 2023'!B3),'Fees Data 2022'!B3)," "))</f>
        <v xml:space="preserve"> </v>
      </c>
      <c r="I37" s="6"/>
      <c r="J37" s="7" t="str">
        <f>IF($G37="Yes",IF($D$14=2023,IF(OR($C$14="January",$C$14="February"),'Fees Data 2023'!C3, 'March 2023'!C3),'Fees Data 2022'!C3)," ")</f>
        <v xml:space="preserve"> </v>
      </c>
      <c r="K37" s="6"/>
    </row>
    <row r="38" spans="1:14" ht="15.75" thickBot="1" x14ac:dyDescent="0.3">
      <c r="A38" s="95" t="s">
        <v>46</v>
      </c>
      <c r="B38" s="95"/>
      <c r="C38" s="95"/>
      <c r="D38" s="95"/>
      <c r="E38" s="95"/>
      <c r="F38" s="95"/>
      <c r="G38" s="50"/>
      <c r="H38" s="54" t="str">
        <f>IF($B$18="Yes"," ",IF($G38="Yes",IF($D$14=2023,IF(OR($C$14="January",$C$14="February"),'Fees Data 2023'!B4, 'March 2023'!B4),'Fees Data 2022'!B4)," "))</f>
        <v xml:space="preserve"> </v>
      </c>
      <c r="I38" s="6"/>
      <c r="J38" s="7" t="str">
        <f>IF($G38="Yes",IF($D$14=2023,IF(OR($C$14="January",$C$14="February"),'Fees Data 2023'!C4, 'March 2023'!C4),'Fees Data 2022'!C4)," ")</f>
        <v xml:space="preserve"> </v>
      </c>
      <c r="K38" s="6"/>
    </row>
    <row r="39" spans="1:14" ht="15.75" thickBot="1" x14ac:dyDescent="0.3">
      <c r="A39" s="95" t="s">
        <v>47</v>
      </c>
      <c r="B39" s="95"/>
      <c r="C39" s="95"/>
      <c r="D39" s="95"/>
      <c r="E39" s="95"/>
      <c r="F39" s="95"/>
      <c r="G39" s="50"/>
      <c r="H39" s="54" t="str">
        <f>IF($B$18="Yes"," ",IF($G39="Yes",IF($D$14=2023,IF(OR($C$14="January",$C$14="February"),'Fees Data 2023'!B5, 'March 2023'!B5),'Fees Data 2022'!B5)," "))</f>
        <v xml:space="preserve"> </v>
      </c>
      <c r="I39" s="6"/>
      <c r="J39" s="7" t="str">
        <f>IF($G39="Yes",IF($D$14=2023,IF(OR($C$14="January",$C$14="February"),'Fees Data 2023'!C5, 'March 2023'!C5),'Fees Data 2022'!C5)," ")</f>
        <v xml:space="preserve"> </v>
      </c>
      <c r="K39" s="6"/>
    </row>
    <row r="40" spans="1:14" ht="15.75" thickBot="1" x14ac:dyDescent="0.3">
      <c r="A40" s="83" t="s">
        <v>71</v>
      </c>
      <c r="B40" s="83"/>
      <c r="C40" s="83"/>
      <c r="D40" s="83"/>
      <c r="E40" s="83"/>
      <c r="F40" s="83"/>
      <c r="G40" s="50"/>
      <c r="H40" s="54" t="str">
        <f>IF($B$18="Yes"," ",IF($G40="Yes",IF($D$14=2023,IF(OR($C$14="January",$C$14="February"),'Fees Data 2023'!B6, 'March 2023'!B6),'Fees Data 2022'!B6)," "))</f>
        <v xml:space="preserve"> </v>
      </c>
      <c r="I40" s="6"/>
      <c r="J40" s="7" t="str">
        <f>IF($G40="Yes",IF($D$14=2023,IF(OR($C$14="January",$C$14="February"),'Fees Data 2023'!C6, 'March 2023'!C6),'Fees Data 2022'!C6)," ")</f>
        <v xml:space="preserve"> </v>
      </c>
      <c r="K40" s="6"/>
    </row>
    <row r="41" spans="1:14" ht="15.75" thickBot="1" x14ac:dyDescent="0.3">
      <c r="A41" s="83" t="s">
        <v>72</v>
      </c>
      <c r="B41" s="83"/>
      <c r="C41" s="83"/>
      <c r="D41" s="83"/>
      <c r="E41" s="83"/>
      <c r="F41" s="83"/>
      <c r="G41" s="50"/>
      <c r="H41" s="54" t="str">
        <f>IF($B$18="Yes"," ",IF($G41="Yes",IF($D$14=2023,IF(OR($C$14="January",$C$14="February"),'Fees Data 2023'!B7, 'March 2023'!B7),'Fees Data 2022'!B7)," "))</f>
        <v xml:space="preserve"> </v>
      </c>
      <c r="I41" s="6"/>
      <c r="J41" s="7" t="str">
        <f>IF($G41="Yes",IF($D$14=2023,IF(OR($C$14="January",$C$14="February"),'Fees Data 2023'!C7, 'March 2023'!C7),'Fees Data 2022'!C7)," ")</f>
        <v xml:space="preserve"> </v>
      </c>
      <c r="K41" s="6"/>
    </row>
    <row r="42" spans="1:14" ht="15.75" thickBot="1" x14ac:dyDescent="0.3">
      <c r="A42" s="83" t="s">
        <v>50</v>
      </c>
      <c r="B42" s="83"/>
      <c r="C42" s="83"/>
      <c r="D42" s="83"/>
      <c r="E42" s="83"/>
      <c r="F42" s="83"/>
      <c r="G42" s="50"/>
      <c r="H42" s="54" t="str">
        <f>IF($B$18="Yes"," ",IF($G42="Yes",IF($D$14=2023,IF(OR($C$14="January",$C$14="February"),'Fees Data 2023'!B8, 'March 2023'!B8),'Fees Data 2022'!B8)," "))</f>
        <v xml:space="preserve"> </v>
      </c>
      <c r="I42" s="6"/>
      <c r="J42" s="7" t="str">
        <f>IF($G42="Yes",IF($D$14=2023,IF(OR($C$14="January",$C$14="February"),'Fees Data 2023'!C8, 'March 2023'!C8),'Fees Data 2022'!C8)," ")</f>
        <v xml:space="preserve"> </v>
      </c>
      <c r="K42" s="6"/>
    </row>
    <row r="43" spans="1:14" ht="15.75" thickBot="1" x14ac:dyDescent="0.3">
      <c r="A43" s="83" t="s">
        <v>51</v>
      </c>
      <c r="B43" s="83"/>
      <c r="C43" s="83"/>
      <c r="D43" s="83"/>
      <c r="E43" s="83"/>
      <c r="F43" s="83"/>
      <c r="G43" s="50"/>
      <c r="H43" s="54" t="str">
        <f>IF($B$18="Yes"," ",IF($G43="Yes",IF($D$14=2023,IF(OR($C$14="January",$C$14="February"),'Fees Data 2023'!B9, 'March 2023'!B9),'Fees Data 2022'!B9)," "))</f>
        <v xml:space="preserve"> </v>
      </c>
      <c r="I43" s="6"/>
      <c r="J43" s="7" t="str">
        <f>IF($G43="Yes",IF($D$14=2023,IF(OR($C$14="January",$C$14="February"),'Fees Data 2023'!C9, 'March 2023'!C9),'Fees Data 2022'!C9)," ")</f>
        <v xml:space="preserve"> </v>
      </c>
      <c r="K43" s="6"/>
    </row>
    <row r="44" spans="1:14" ht="15.75" thickBot="1" x14ac:dyDescent="0.3">
      <c r="A44" s="83" t="s">
        <v>73</v>
      </c>
      <c r="B44" s="83"/>
      <c r="C44" s="83"/>
      <c r="D44" s="83"/>
      <c r="E44" s="83"/>
      <c r="F44" s="83"/>
      <c r="G44" s="50"/>
      <c r="H44" s="54" t="str">
        <f>IF($B$18="Yes"," ",IF($G44="Yes",IF($D$14=2023,IF(OR($C$14="January",$C$14="February"),'Fees Data 2023'!B10, 'March 2023'!B10),'Fees Data 2022'!B10)," "))</f>
        <v xml:space="preserve"> </v>
      </c>
      <c r="I44" s="6"/>
      <c r="J44" s="7" t="str">
        <f>IF($G44="Yes",IF($D$14=2023,IF(OR($C$14="January",$C$14="February"),'Fees Data 2023'!C10, 'March 2023'!C10),'Fees Data 2022'!C10)," ")</f>
        <v xml:space="preserve"> </v>
      </c>
      <c r="K44" s="6"/>
    </row>
    <row r="45" spans="1:14" ht="15.75" thickBot="1" x14ac:dyDescent="0.3">
      <c r="A45" s="83" t="s">
        <v>74</v>
      </c>
      <c r="B45" s="83"/>
      <c r="C45" s="83"/>
      <c r="D45" s="83"/>
      <c r="E45" s="83"/>
      <c r="F45" s="83"/>
      <c r="G45" s="50"/>
      <c r="H45" s="54" t="str">
        <f>IF($B$18="Yes"," ",IF($G45="Yes",IF($D$14=2023,IF(OR($C$14="January",$C$14="February"),'Fees Data 2023'!B11, 'March 2023'!B11),'Fees Data 2022'!B11)," "))</f>
        <v xml:space="preserve"> </v>
      </c>
      <c r="I45" s="6"/>
      <c r="J45" s="7" t="str">
        <f>IF($G45="Yes",IF($D$14=2023,IF(OR($C$14="January",$C$14="February"),'Fees Data 2023'!C11, 'March 2023'!C11),'Fees Data 2022'!C11)," ")</f>
        <v xml:space="preserve"> </v>
      </c>
      <c r="K45" s="6"/>
    </row>
    <row r="46" spans="1:14" x14ac:dyDescent="0.25">
      <c r="A46" s="49" t="s">
        <v>34</v>
      </c>
      <c r="B46" s="14"/>
      <c r="C46" s="14"/>
      <c r="D46" s="14"/>
      <c r="E46" s="14"/>
      <c r="F46" s="14"/>
      <c r="G46" s="14"/>
      <c r="H46" s="14" t="str">
        <f>IF($B$18="Yes"," ",IF($G46="Yes",IF($D$14=2023,IF(OR($C$14="January",$C$14="February"),'Fees Data 2023'!B12, 'March 2023'!B12),'Fees Data 2022'!B12)," "))</f>
        <v xml:space="preserve"> </v>
      </c>
      <c r="I46" s="46"/>
      <c r="J46" s="23"/>
      <c r="K46" s="6"/>
    </row>
    <row r="47" spans="1:14" ht="15.75" thickBot="1" x14ac:dyDescent="0.3">
      <c r="A47" s="95" t="s">
        <v>55</v>
      </c>
      <c r="B47" s="95"/>
      <c r="C47" s="95"/>
      <c r="D47" s="95"/>
      <c r="E47" s="95"/>
      <c r="F47" s="95"/>
      <c r="G47" s="50"/>
      <c r="H47" s="54" t="str">
        <f>IF($B$18="Yes"," ",IF($G47="Yes",IF($D$14=2023,IF(OR($C$14="January",$C$14="February"),'Fees Data 2023'!B14, 'March 2023'!B14),'Fees Data 2022'!B14)," "))</f>
        <v xml:space="preserve"> </v>
      </c>
      <c r="I47" s="6"/>
      <c r="J47" s="7" t="str">
        <f>IF($G47="Yes",IF($D$14=2023,IF(OR($C$14="January",$C$14="February"),'Fees Data 2023'!C14, 'March 2023'!C14),'Fees Data 2022'!C14)," ")</f>
        <v xml:space="preserve"> </v>
      </c>
      <c r="K47" s="6"/>
    </row>
    <row r="48" spans="1:14" ht="15.75" thickBot="1" x14ac:dyDescent="0.3">
      <c r="A48" s="83" t="s">
        <v>75</v>
      </c>
      <c r="B48" s="83"/>
      <c r="C48" s="83"/>
      <c r="D48" s="83"/>
      <c r="E48" s="83"/>
      <c r="F48" s="83"/>
      <c r="G48" s="50"/>
      <c r="H48" s="55" t="str">
        <f>IF($B$18="Yes"," ",IF($G48="Yes",IF($D$14=2023,IF(OR($C$14="January",$C$14="February"),'Fees Data 2023'!B15, 'March 2023'!B15),'Fees Data 2022'!B15)," "))</f>
        <v xml:space="preserve"> </v>
      </c>
      <c r="I48" s="6"/>
      <c r="J48" s="7" t="str">
        <f>IF($G48="Yes",IF($D$14=2023,IF(OR($C$14="January",$C$14="February"),'Fees Data 2023'!C15, 'March 2023'!C15),'Fees Data 2022'!C15)," ")</f>
        <v xml:space="preserve"> </v>
      </c>
      <c r="K48" s="6"/>
    </row>
    <row r="49" spans="1:11" ht="15.75" thickBot="1" x14ac:dyDescent="0.3">
      <c r="A49" s="83" t="s">
        <v>76</v>
      </c>
      <c r="B49" s="83"/>
      <c r="C49" s="83"/>
      <c r="D49" s="83"/>
      <c r="E49" s="83"/>
      <c r="F49" s="83"/>
      <c r="G49" s="50"/>
      <c r="H49" s="55" t="str">
        <f>IF($B$18="Yes"," ",IF($G49="Yes",IF($D$14=2023,IF(OR($C$14="January",$C$14="February"),'Fees Data 2023'!B16, 'March 2023'!B16),'Fees Data 2022'!B16)," "))</f>
        <v xml:space="preserve"> </v>
      </c>
      <c r="I49" s="6"/>
      <c r="J49" s="7" t="str">
        <f>IF($G49="Yes",IF($D$14=2023,IF(OR($C$14="January",$C$14="February"),'Fees Data 2023'!C16, 'March 2023'!C16),'Fees Data 2022'!C16)," ")</f>
        <v xml:space="preserve"> </v>
      </c>
      <c r="K49" s="6"/>
    </row>
    <row r="50" spans="1:11" ht="15.75" thickBot="1" x14ac:dyDescent="0.3">
      <c r="A50" s="83" t="s">
        <v>77</v>
      </c>
      <c r="B50" s="83"/>
      <c r="C50" s="83"/>
      <c r="D50" s="83"/>
      <c r="E50" s="83"/>
      <c r="F50" s="83"/>
      <c r="G50" s="50"/>
      <c r="H50" s="55" t="str">
        <f>IF($B$18="Yes"," ",IF($G50="Yes",IF($D$14=2023,IF(OR($C$14="January",$C$14="February"),'Fees Data 2023'!B17, 'March 2023'!B17),'Fees Data 2022'!B17)," "))</f>
        <v xml:space="preserve"> </v>
      </c>
      <c r="I50" s="6"/>
      <c r="J50" s="7" t="str">
        <f>IF($G50="Yes",IF($D$14=2023,IF(OR($C$14="January",$C$14="February"),'Fees Data 2023'!C17, 'March 2023'!C17),'Fees Data 2022'!C17)," ")</f>
        <v xml:space="preserve"> </v>
      </c>
      <c r="K50" s="6"/>
    </row>
    <row r="51" spans="1:11" ht="15.75" thickBot="1" x14ac:dyDescent="0.3">
      <c r="A51" s="83" t="s">
        <v>78</v>
      </c>
      <c r="B51" s="83"/>
      <c r="C51" s="83"/>
      <c r="D51" s="83"/>
      <c r="E51" s="83"/>
      <c r="F51" s="83"/>
      <c r="G51" s="50"/>
      <c r="H51" s="55" t="str">
        <f>IF($B$18="Yes"," ",IF($G51="Yes",IF($D$14=2023,IF(OR($C$14="January",$C$14="February"),'Fees Data 2023'!B18, 'March 2023'!B18),'Fees Data 2022'!B18)," "))</f>
        <v xml:space="preserve"> </v>
      </c>
      <c r="I51" s="6"/>
      <c r="J51" s="7" t="str">
        <f>IF($G51="Yes",IF($D$14=2023,IF(OR($C$14="January",$C$14="February"),'Fees Data 2023'!C18, 'March 2023'!C18),'Fees Data 2022'!C18)," ")</f>
        <v xml:space="preserve"> </v>
      </c>
      <c r="K51" s="6"/>
    </row>
    <row r="52" spans="1:11" ht="15.75" thickBot="1" x14ac:dyDescent="0.3">
      <c r="A52" s="83" t="s">
        <v>60</v>
      </c>
      <c r="B52" s="83"/>
      <c r="C52" s="83"/>
      <c r="D52" s="83"/>
      <c r="E52" s="83"/>
      <c r="F52" s="83"/>
      <c r="G52" s="50"/>
      <c r="H52" s="55" t="str">
        <f>IF($B$18="Yes"," ",IF($G52="Yes",IF($D$14=2023,IF(OR($C$14="January",$C$14="February"),'Fees Data 2023'!B19, 'March 2023'!B19),'Fees Data 2022'!B19)," "))</f>
        <v xml:space="preserve"> </v>
      </c>
      <c r="I52" s="6"/>
      <c r="J52" s="7" t="str">
        <f>IF($G52="Yes",IF($D$14=2023,IF(OR($C$14="January",$C$14="February"),'Fees Data 2023'!C19, 'March 2023'!C19),'Fees Data 2022'!C19)," ")</f>
        <v xml:space="preserve"> </v>
      </c>
      <c r="K52" s="6"/>
    </row>
    <row r="53" spans="1:11" ht="15.75" thickBot="1" x14ac:dyDescent="0.3">
      <c r="A53" s="83" t="s">
        <v>68</v>
      </c>
      <c r="B53" s="83"/>
      <c r="C53" s="83"/>
      <c r="D53" s="83"/>
      <c r="E53" s="83"/>
      <c r="F53" s="83"/>
      <c r="G53" s="50"/>
      <c r="H53" s="55" t="str">
        <f>IF($B$18="Yes"," ",IF($G53="Yes",IF($D$14=2023,IF(OR($C$14="January",$C$14="February"),'Fees Data 2023'!B20, 'March 2023'!B20),'Fees Data 2022'!B20)," "))</f>
        <v xml:space="preserve"> </v>
      </c>
      <c r="I53" s="6"/>
      <c r="J53" s="7" t="str">
        <f>IF($G53="Yes",IF($D$14=2023,IF(OR($C$14="January",$C$14="February"),'Fees Data 2023'!C20, 'March 2023'!C20),'Fees Data 2022'!C20)," ")</f>
        <v xml:space="preserve"> </v>
      </c>
      <c r="K53" s="6"/>
    </row>
    <row r="54" spans="1:11" ht="15.75" thickBot="1" x14ac:dyDescent="0.3">
      <c r="A54" s="83" t="s">
        <v>69</v>
      </c>
      <c r="B54" s="83"/>
      <c r="C54" s="83"/>
      <c r="D54" s="83"/>
      <c r="E54" s="83"/>
      <c r="F54" s="83"/>
      <c r="G54" s="50"/>
      <c r="H54" s="55" t="str">
        <f>IF($B$18="Yes"," ",IF($G54="Yes",IF($D$14=2023,IF(OR($C$14="January",$C$14="February"),'Fees Data 2023'!B21, 'March 2023'!B21),'Fees Data 2022'!B21)," "))</f>
        <v xml:space="preserve"> </v>
      </c>
      <c r="I54" s="6"/>
      <c r="J54" s="7" t="str">
        <f>IF($G54="Yes",IF($D$14=2023,IF(OR($C$14="January",$C$14="February"),'Fees Data 2023'!C21, 'March 2023'!C21),'Fees Data 2022'!C21)," ")</f>
        <v xml:space="preserve"> </v>
      </c>
      <c r="K54" s="6"/>
    </row>
    <row r="55" spans="1:11" ht="15.75" thickBot="1" x14ac:dyDescent="0.3">
      <c r="A55" s="83" t="s">
        <v>80</v>
      </c>
      <c r="B55" s="83"/>
      <c r="C55" s="83"/>
      <c r="D55" s="83"/>
      <c r="E55" s="83"/>
      <c r="F55" s="83"/>
      <c r="G55" s="50"/>
      <c r="H55" s="55" t="str">
        <f>IF($B$18="Yes"," ",IF($G55="Yes",IF($D$14=2023,IF(OR($C$14="January",$C$14="February"),'Fees Data 2023'!B22, 'March 2023'!B22),'Fees Data 2022'!B22)," "))</f>
        <v xml:space="preserve"> </v>
      </c>
      <c r="I55" s="6"/>
      <c r="J55" s="7" t="str">
        <f>IF($G55="Yes",IF($D$14=2023,IF(OR($C$14="January",$C$14="February"),'Fees Data 2023'!C22, 'March 2023'!C22),'Fees Data 2022'!C22)," ")</f>
        <v xml:space="preserve"> </v>
      </c>
      <c r="K55" s="6"/>
    </row>
    <row r="56" spans="1:11" s="21" customFormat="1" x14ac:dyDescent="0.25">
      <c r="A56" s="88" t="s">
        <v>21</v>
      </c>
      <c r="B56" s="89"/>
      <c r="C56" s="89"/>
      <c r="D56" s="89"/>
      <c r="E56" s="89"/>
      <c r="F56" s="89"/>
      <c r="G56" s="8"/>
      <c r="H56" s="9">
        <f>SUM(H38:H55)</f>
        <v>0</v>
      </c>
      <c r="I56" s="40"/>
      <c r="J56" s="11"/>
    </row>
    <row r="57" spans="1:11" s="21" customFormat="1" ht="15.75" thickBot="1" x14ac:dyDescent="0.3">
      <c r="A57" s="90" t="s">
        <v>22</v>
      </c>
      <c r="B57" s="91"/>
      <c r="C57" s="91"/>
      <c r="D57" s="91"/>
      <c r="E57" s="91"/>
      <c r="F57" s="91"/>
      <c r="G57" s="41"/>
      <c r="H57" s="11"/>
      <c r="I57" s="10"/>
      <c r="J57" s="9">
        <f>SUM(J38:J55)</f>
        <v>0</v>
      </c>
    </row>
    <row r="58" spans="1:11" ht="15" customHeight="1" thickBot="1" x14ac:dyDescent="0.3">
      <c r="A58" s="43" t="s">
        <v>15</v>
      </c>
      <c r="B58" s="12"/>
      <c r="C58" s="12"/>
      <c r="D58" s="84" t="s">
        <v>16</v>
      </c>
      <c r="E58" s="85"/>
      <c r="F58" s="12"/>
      <c r="G58" s="13"/>
      <c r="H58" s="5"/>
      <c r="I58" s="5"/>
      <c r="J58" s="38"/>
    </row>
    <row r="59" spans="1:11" x14ac:dyDescent="0.25">
      <c r="A59" s="44"/>
      <c r="B59" s="45"/>
      <c r="C59" s="45"/>
      <c r="D59" s="86"/>
      <c r="E59" s="87"/>
      <c r="F59" s="45"/>
      <c r="G59" s="13"/>
      <c r="H59" s="5"/>
      <c r="I59" s="5"/>
      <c r="J59" s="39"/>
    </row>
    <row r="60" spans="1:11" x14ac:dyDescent="0.25">
      <c r="A60" s="26" t="s">
        <v>23</v>
      </c>
      <c r="B60" s="14"/>
      <c r="C60" s="14"/>
      <c r="D60" s="14"/>
      <c r="E60" s="14"/>
      <c r="F60" s="15"/>
      <c r="G60" s="14"/>
      <c r="H60" s="14"/>
      <c r="I60" s="23"/>
      <c r="J60" s="16">
        <f>D59*0.45</f>
        <v>0</v>
      </c>
    </row>
    <row r="61" spans="1:11" x14ac:dyDescent="0.25">
      <c r="A61" s="42"/>
      <c r="B61" s="5"/>
      <c r="C61" s="5"/>
      <c r="D61" s="5"/>
      <c r="E61" s="5"/>
      <c r="F61" s="17"/>
      <c r="G61" s="5"/>
      <c r="H61" s="5"/>
      <c r="I61" s="5"/>
      <c r="J61" s="23"/>
    </row>
    <row r="62" spans="1:11" x14ac:dyDescent="0.25">
      <c r="A62" s="18" t="s">
        <v>17</v>
      </c>
      <c r="B62" s="92"/>
      <c r="C62" s="93"/>
      <c r="D62" s="93"/>
      <c r="E62" s="93"/>
      <c r="F62" s="93"/>
      <c r="G62" s="93"/>
      <c r="H62" s="93"/>
      <c r="I62" s="93"/>
      <c r="J62" s="94"/>
    </row>
    <row r="63" spans="1:11" x14ac:dyDescent="0.25">
      <c r="A63" s="24" t="s">
        <v>18</v>
      </c>
      <c r="B63" s="67"/>
      <c r="C63" s="67"/>
      <c r="D63" s="67"/>
      <c r="E63" s="67"/>
      <c r="F63" s="67"/>
      <c r="G63" s="67"/>
      <c r="H63" s="67"/>
      <c r="I63" s="67"/>
      <c r="J63" s="3"/>
    </row>
    <row r="64" spans="1:11" x14ac:dyDescent="0.25">
      <c r="A64" s="24" t="s">
        <v>19</v>
      </c>
      <c r="B64" s="67"/>
      <c r="C64" s="67"/>
      <c r="D64" s="67"/>
      <c r="E64" s="67"/>
      <c r="F64" s="67"/>
      <c r="G64" s="67"/>
      <c r="H64" s="67"/>
      <c r="I64" s="67"/>
      <c r="J64" s="3"/>
    </row>
    <row r="65" spans="1:10" x14ac:dyDescent="0.25">
      <c r="A65" s="24" t="s">
        <v>43</v>
      </c>
      <c r="B65" s="67"/>
      <c r="C65" s="67"/>
      <c r="D65" s="67"/>
      <c r="E65" s="67"/>
      <c r="F65" s="67"/>
      <c r="G65" s="67"/>
      <c r="H65" s="67"/>
      <c r="I65" s="67"/>
      <c r="J65" s="3"/>
    </row>
    <row r="66" spans="1:10" x14ac:dyDescent="0.25">
      <c r="A66" s="24" t="s">
        <v>44</v>
      </c>
      <c r="B66" s="67"/>
      <c r="C66" s="67"/>
      <c r="D66" s="67"/>
      <c r="E66" s="67"/>
      <c r="F66" s="67"/>
      <c r="G66" s="67"/>
      <c r="H66" s="67"/>
      <c r="I66" s="67"/>
      <c r="J66" s="3"/>
    </row>
    <row r="67" spans="1:10" x14ac:dyDescent="0.25">
      <c r="A67" s="24" t="s">
        <v>45</v>
      </c>
      <c r="B67" s="67" t="s">
        <v>20</v>
      </c>
      <c r="C67" s="67"/>
      <c r="D67" s="67"/>
      <c r="E67" s="67"/>
      <c r="F67" s="67"/>
      <c r="G67" s="67"/>
      <c r="H67" s="67"/>
      <c r="I67" s="67"/>
      <c r="J67" s="3"/>
    </row>
    <row r="68" spans="1:10" x14ac:dyDescent="0.25">
      <c r="A68" s="32" t="s">
        <v>45</v>
      </c>
      <c r="B68" s="67"/>
      <c r="C68" s="67"/>
      <c r="D68" s="67"/>
      <c r="E68" s="67"/>
      <c r="F68" s="67"/>
      <c r="G68" s="67"/>
      <c r="H68" s="67"/>
      <c r="I68" s="67"/>
      <c r="J68" s="3"/>
    </row>
    <row r="69" spans="1:10" x14ac:dyDescent="0.25">
      <c r="A69" s="32" t="s">
        <v>45</v>
      </c>
      <c r="B69" s="67"/>
      <c r="C69" s="67"/>
      <c r="D69" s="67"/>
      <c r="E69" s="67"/>
      <c r="F69" s="67"/>
      <c r="G69" s="67"/>
      <c r="H69" s="67"/>
      <c r="I69" s="67"/>
      <c r="J69" s="3"/>
    </row>
    <row r="70" spans="1:10" x14ac:dyDescent="0.25">
      <c r="A70" s="18" t="s">
        <v>24</v>
      </c>
      <c r="B70" s="80"/>
      <c r="C70" s="80"/>
      <c r="D70" s="80"/>
      <c r="E70" s="80"/>
      <c r="F70" s="80"/>
      <c r="G70" s="80"/>
      <c r="H70" s="80"/>
      <c r="I70" s="80"/>
      <c r="J70" s="19">
        <f>SUM(J63:J69)</f>
        <v>0</v>
      </c>
    </row>
    <row r="71" spans="1:10" x14ac:dyDescent="0.25">
      <c r="A71" s="42"/>
      <c r="B71" s="5"/>
      <c r="C71" s="5"/>
      <c r="D71" s="5"/>
      <c r="E71" s="5"/>
      <c r="F71" s="17"/>
      <c r="G71" s="5"/>
      <c r="H71" s="5"/>
      <c r="I71" s="5"/>
      <c r="J71" s="38"/>
    </row>
    <row r="72" spans="1:10" s="21" customFormat="1" x14ac:dyDescent="0.25">
      <c r="A72" s="97" t="s">
        <v>25</v>
      </c>
      <c r="B72" s="97"/>
      <c r="C72" s="97"/>
      <c r="D72" s="97"/>
      <c r="E72" s="97"/>
      <c r="F72" s="97"/>
      <c r="G72" s="97"/>
      <c r="H72" s="9">
        <f>IF(B18="Yes",0,H56)</f>
        <v>0</v>
      </c>
      <c r="I72" s="25"/>
      <c r="J72" s="47"/>
    </row>
    <row r="73" spans="1:10" s="21" customFormat="1" x14ac:dyDescent="0.25">
      <c r="A73" s="98" t="s">
        <v>26</v>
      </c>
      <c r="B73" s="98"/>
      <c r="C73" s="98"/>
      <c r="D73" s="98"/>
      <c r="E73" s="98"/>
      <c r="F73" s="98"/>
      <c r="G73" s="98"/>
      <c r="H73" s="34"/>
      <c r="I73" s="47"/>
      <c r="J73" s="48">
        <f>J57+J60+J70</f>
        <v>0</v>
      </c>
    </row>
    <row r="74" spans="1:10" x14ac:dyDescent="0.25">
      <c r="A74" s="92" t="s">
        <v>27</v>
      </c>
      <c r="B74" s="93"/>
      <c r="C74" s="93"/>
      <c r="D74" s="93"/>
      <c r="E74" s="93"/>
      <c r="F74" s="93"/>
      <c r="G74" s="94"/>
      <c r="H74" s="99">
        <f>SUM(H72:J73)</f>
        <v>0</v>
      </c>
      <c r="I74" s="100"/>
      <c r="J74" s="101"/>
    </row>
    <row r="75" spans="1:10" x14ac:dyDescent="0.25">
      <c r="B75" s="102"/>
      <c r="C75" s="102"/>
      <c r="D75" s="102"/>
      <c r="F75" s="20"/>
    </row>
    <row r="76" spans="1:10" x14ac:dyDescent="0.25">
      <c r="B76" s="28"/>
      <c r="C76" s="28"/>
      <c r="D76" s="28"/>
      <c r="F76" s="20"/>
    </row>
    <row r="77" spans="1:10" x14ac:dyDescent="0.25">
      <c r="F77" s="20"/>
    </row>
    <row r="78" spans="1:10" x14ac:dyDescent="0.25">
      <c r="F78" s="20"/>
    </row>
    <row r="79" spans="1:10" x14ac:dyDescent="0.25">
      <c r="F79" s="20"/>
    </row>
    <row r="80" spans="1:10" x14ac:dyDescent="0.25">
      <c r="F80" s="20"/>
    </row>
    <row r="81" spans="1:10" ht="15.75" x14ac:dyDescent="0.25">
      <c r="A81" s="96" t="s">
        <v>67</v>
      </c>
      <c r="B81" s="96"/>
      <c r="C81" s="96"/>
      <c r="D81" s="96"/>
      <c r="E81" s="96"/>
      <c r="F81" s="96"/>
      <c r="G81" s="96"/>
      <c r="H81" s="96"/>
      <c r="I81" s="96"/>
      <c r="J81" s="96"/>
    </row>
    <row r="82" spans="1:10" ht="15.75" x14ac:dyDescent="0.25">
      <c r="A82" s="37"/>
      <c r="F82" s="20"/>
    </row>
  </sheetData>
  <sheetProtection algorithmName="SHA-512" hashValue="vQbniae8js0A8gRxI/lQ5r2KBRbqdyg4eusCHu75//0wABP2mqezTCxsMUHJyCuYrdWd757tBN7IQTIgL03xwQ==" saltValue="S55ZgdKGEqbRd0blZxjvtA==" spinCount="100000" sheet="1" selectLockedCells="1"/>
  <mergeCells count="68">
    <mergeCell ref="A81:J81"/>
    <mergeCell ref="A72:G72"/>
    <mergeCell ref="A73:G73"/>
    <mergeCell ref="H74:J74"/>
    <mergeCell ref="A74:G74"/>
    <mergeCell ref="B75:D75"/>
    <mergeCell ref="B67:I67"/>
    <mergeCell ref="B68:I68"/>
    <mergeCell ref="B69:I69"/>
    <mergeCell ref="B70:I70"/>
    <mergeCell ref="B62:J62"/>
    <mergeCell ref="B63:I63"/>
    <mergeCell ref="B64:I64"/>
    <mergeCell ref="B65:I65"/>
    <mergeCell ref="B66:I66"/>
    <mergeCell ref="A34:J34"/>
    <mergeCell ref="A47:F47"/>
    <mergeCell ref="A48:F48"/>
    <mergeCell ref="A52:F52"/>
    <mergeCell ref="A53:F53"/>
    <mergeCell ref="A38:F38"/>
    <mergeCell ref="A39:F39"/>
    <mergeCell ref="A40:F40"/>
    <mergeCell ref="A41:F41"/>
    <mergeCell ref="A42:F42"/>
    <mergeCell ref="A36:F36"/>
    <mergeCell ref="A37:F37"/>
    <mergeCell ref="A49:F49"/>
    <mergeCell ref="A50:F50"/>
    <mergeCell ref="A54:F54"/>
    <mergeCell ref="D58:E58"/>
    <mergeCell ref="D59:E59"/>
    <mergeCell ref="A43:F43"/>
    <mergeCell ref="A44:F44"/>
    <mergeCell ref="A45:F45"/>
    <mergeCell ref="A56:F56"/>
    <mergeCell ref="A57:F57"/>
    <mergeCell ref="A51:F51"/>
    <mergeCell ref="A55:F55"/>
    <mergeCell ref="A29:B29"/>
    <mergeCell ref="C29:D29"/>
    <mergeCell ref="A26:B26"/>
    <mergeCell ref="C26:D26"/>
    <mergeCell ref="B19:J19"/>
    <mergeCell ref="B20:J20"/>
    <mergeCell ref="B21:J21"/>
    <mergeCell ref="B22:J22"/>
    <mergeCell ref="B23:J23"/>
    <mergeCell ref="B24:J24"/>
    <mergeCell ref="A32:B32"/>
    <mergeCell ref="C32:D32"/>
    <mergeCell ref="A30:B30"/>
    <mergeCell ref="C30:D30"/>
    <mergeCell ref="A31:B31"/>
    <mergeCell ref="C31:D31"/>
    <mergeCell ref="A8:J8"/>
    <mergeCell ref="A28:B28"/>
    <mergeCell ref="C28:D28"/>
    <mergeCell ref="A27:B27"/>
    <mergeCell ref="C27:D27"/>
    <mergeCell ref="B11:E11"/>
    <mergeCell ref="F11:G11"/>
    <mergeCell ref="H11:J11"/>
    <mergeCell ref="B12:J12"/>
    <mergeCell ref="B13:J13"/>
    <mergeCell ref="B15:J15"/>
    <mergeCell ref="D16:J18"/>
    <mergeCell ref="E14:J14"/>
  </mergeCells>
  <pageMargins left="0.31496062992125984" right="0.31496062992125984" top="0.35433070866141736" bottom="0.55118110236220474" header="0.31496062992125984" footer="0.31496062992125984"/>
  <pageSetup paperSize="9" scale="84" fitToHeight="0" orientation="portrait" r:id="rId1"/>
  <rowBreaks count="1" manualBreakCount="1">
    <brk id="3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please enter either yes or no from the dropdown list" promptTitle="Select Yes or No">
          <x14:formula1>
            <xm:f>Sheet2!$A$3:$A$4</xm:f>
          </x14:formula1>
          <xm:sqref>B16:B17 G36:G45 G47:G55</xm:sqref>
        </x14:dataValidation>
        <x14:dataValidation type="list" allowBlank="1" showInputMessage="1" showErrorMessage="1">
          <x14:formula1>
            <xm:f>Sheet2!$A$3:$A$4</xm:f>
          </x14:formula1>
          <xm:sqref>B18</xm:sqref>
        </x14:dataValidation>
        <x14:dataValidation type="list" allowBlank="1" showInputMessage="1" showErrorMessage="1">
          <x14:formula1>
            <xm:f>Date!$A$1:$A$31</xm:f>
          </x14:formula1>
          <xm:sqref>B14</xm:sqref>
        </x14:dataValidation>
        <x14:dataValidation type="list" allowBlank="1" showInputMessage="1" showErrorMessage="1">
          <x14:formula1>
            <xm:f>Date!$B$1:$B$12</xm:f>
          </x14:formula1>
          <xm:sqref>C14</xm:sqref>
        </x14:dataValidation>
        <x14:dataValidation type="list" allowBlank="1" showInputMessage="1" showErrorMessage="1">
          <x14:formula1>
            <xm:f>Date!$C$1:$C$2</xm:f>
          </x14:formula1>
          <xm:sqref>D14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2" sqref="A22"/>
    </sheetView>
  </sheetViews>
  <sheetFormatPr defaultRowHeight="15" x14ac:dyDescent="0.25"/>
  <cols>
    <col min="1" max="1" width="148.28515625" bestFit="1" customWidth="1"/>
    <col min="2" max="3" width="7.5703125" bestFit="1" customWidth="1"/>
  </cols>
  <sheetData>
    <row r="1" spans="1:4" x14ac:dyDescent="0.25">
      <c r="A1" t="s">
        <v>33</v>
      </c>
    </row>
    <row r="2" spans="1:4" s="30" customFormat="1" x14ac:dyDescent="0.25">
      <c r="A2" t="s">
        <v>37</v>
      </c>
      <c r="B2" s="1">
        <v>0</v>
      </c>
      <c r="C2" s="1">
        <v>0</v>
      </c>
    </row>
    <row r="3" spans="1:4" s="30" customFormat="1" x14ac:dyDescent="0.25">
      <c r="A3" t="s">
        <v>54</v>
      </c>
      <c r="B3" s="1">
        <v>0</v>
      </c>
      <c r="C3" s="1">
        <v>0</v>
      </c>
    </row>
    <row r="4" spans="1:4" x14ac:dyDescent="0.25">
      <c r="A4" t="s">
        <v>46</v>
      </c>
      <c r="B4" s="1">
        <v>118</v>
      </c>
      <c r="C4" s="1">
        <v>99</v>
      </c>
      <c r="D4" s="1"/>
    </row>
    <row r="5" spans="1:4" x14ac:dyDescent="0.25">
      <c r="A5" t="s">
        <v>47</v>
      </c>
      <c r="B5" s="1">
        <v>16</v>
      </c>
      <c r="C5" s="1">
        <v>332</v>
      </c>
      <c r="D5" s="1"/>
    </row>
    <row r="6" spans="1:4" x14ac:dyDescent="0.25">
      <c r="A6" t="s">
        <v>48</v>
      </c>
      <c r="B6" s="1">
        <v>16</v>
      </c>
      <c r="C6" s="1">
        <v>135</v>
      </c>
      <c r="D6" s="1"/>
    </row>
    <row r="7" spans="1:4" x14ac:dyDescent="0.25">
      <c r="A7" t="s">
        <v>49</v>
      </c>
      <c r="B7" s="1">
        <v>32</v>
      </c>
      <c r="C7" s="1">
        <v>0</v>
      </c>
      <c r="D7" s="1"/>
    </row>
    <row r="8" spans="1:4" x14ac:dyDescent="0.25">
      <c r="A8" t="s">
        <v>50</v>
      </c>
      <c r="B8" s="1">
        <v>32</v>
      </c>
      <c r="C8" s="1">
        <v>0</v>
      </c>
      <c r="D8" s="1"/>
    </row>
    <row r="9" spans="1:4" x14ac:dyDescent="0.25">
      <c r="A9" t="s">
        <v>51</v>
      </c>
      <c r="B9" s="1">
        <v>47</v>
      </c>
      <c r="C9" s="1">
        <v>332</v>
      </c>
      <c r="D9" s="1"/>
    </row>
    <row r="10" spans="1:4" x14ac:dyDescent="0.25">
      <c r="A10" t="s">
        <v>52</v>
      </c>
      <c r="B10" s="1">
        <v>47</v>
      </c>
      <c r="C10" s="1">
        <v>135</v>
      </c>
      <c r="D10" s="1"/>
    </row>
    <row r="11" spans="1:4" x14ac:dyDescent="0.25">
      <c r="A11" t="s">
        <v>53</v>
      </c>
      <c r="B11" s="1">
        <v>61</v>
      </c>
      <c r="C11" s="1">
        <v>17</v>
      </c>
      <c r="D11" s="1"/>
    </row>
    <row r="12" spans="1:4" ht="15" customHeight="1" x14ac:dyDescent="0.25">
      <c r="A12" s="35"/>
      <c r="B12" s="1"/>
      <c r="C12" s="1"/>
      <c r="D12" s="1"/>
    </row>
    <row r="13" spans="1:4" x14ac:dyDescent="0.25">
      <c r="A13" t="s">
        <v>38</v>
      </c>
      <c r="B13" s="1"/>
      <c r="C13" s="1"/>
      <c r="D13" s="1"/>
    </row>
    <row r="14" spans="1:4" x14ac:dyDescent="0.25">
      <c r="A14" t="s">
        <v>55</v>
      </c>
      <c r="B14" s="1">
        <v>118</v>
      </c>
      <c r="C14" s="1">
        <v>332</v>
      </c>
      <c r="D14" s="1"/>
    </row>
    <row r="15" spans="1:4" x14ac:dyDescent="0.25">
      <c r="A15" t="s">
        <v>56</v>
      </c>
      <c r="B15" s="1">
        <v>118</v>
      </c>
      <c r="C15" s="1">
        <v>135</v>
      </c>
      <c r="D15" s="1"/>
    </row>
    <row r="16" spans="1:4" x14ac:dyDescent="0.25">
      <c r="A16" t="s">
        <v>57</v>
      </c>
      <c r="B16" s="1">
        <v>217</v>
      </c>
      <c r="C16" s="1">
        <v>0</v>
      </c>
      <c r="D16" s="1"/>
    </row>
    <row r="17" spans="1:4" x14ac:dyDescent="0.25">
      <c r="A17" t="s">
        <v>58</v>
      </c>
      <c r="B17" s="1">
        <v>217</v>
      </c>
      <c r="C17" s="1">
        <v>0</v>
      </c>
      <c r="D17" s="1"/>
    </row>
    <row r="18" spans="1:4" x14ac:dyDescent="0.25">
      <c r="A18" t="s">
        <v>59</v>
      </c>
      <c r="B18" s="1">
        <v>32</v>
      </c>
      <c r="C18" s="1">
        <v>0</v>
      </c>
      <c r="D18" s="1"/>
    </row>
    <row r="19" spans="1:4" x14ac:dyDescent="0.25">
      <c r="A19" t="s">
        <v>60</v>
      </c>
      <c r="B19" s="1">
        <v>47</v>
      </c>
      <c r="C19" s="1">
        <v>332</v>
      </c>
      <c r="D19" s="1"/>
    </row>
    <row r="20" spans="1:4" x14ac:dyDescent="0.25">
      <c r="A20" t="s">
        <v>61</v>
      </c>
      <c r="B20" s="1">
        <v>47</v>
      </c>
      <c r="C20" s="1">
        <v>135</v>
      </c>
      <c r="D20" s="1"/>
    </row>
    <row r="21" spans="1:4" x14ac:dyDescent="0.25">
      <c r="A21" t="s">
        <v>62</v>
      </c>
      <c r="B21" s="1">
        <v>32</v>
      </c>
      <c r="C21" s="1">
        <v>0</v>
      </c>
      <c r="D21" s="1"/>
    </row>
    <row r="22" spans="1:4" x14ac:dyDescent="0.25">
      <c r="A22" t="s">
        <v>80</v>
      </c>
      <c r="B22" s="1">
        <v>0</v>
      </c>
      <c r="C22" s="1">
        <v>17</v>
      </c>
      <c r="D22" s="1"/>
    </row>
    <row r="23" spans="1:4" x14ac:dyDescent="0.25">
      <c r="B23" s="1"/>
      <c r="C23" s="1"/>
    </row>
    <row r="24" spans="1:4" x14ac:dyDescent="0.25">
      <c r="B24" s="1"/>
      <c r="C24" s="1"/>
    </row>
    <row r="25" spans="1:4" x14ac:dyDescent="0.25">
      <c r="B25" s="1"/>
      <c r="C25" s="1"/>
    </row>
    <row r="27" spans="1:4" x14ac:dyDescent="0.25">
      <c r="B27" s="1"/>
      <c r="C27" s="1"/>
    </row>
    <row r="28" spans="1:4" x14ac:dyDescent="0.25">
      <c r="B28" s="1"/>
      <c r="C28" s="1"/>
    </row>
    <row r="29" spans="1:4" x14ac:dyDescent="0.25">
      <c r="B29" s="1"/>
      <c r="C29" s="1"/>
    </row>
    <row r="30" spans="1:4" x14ac:dyDescent="0.25">
      <c r="B30" s="1"/>
      <c r="C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Date</vt:lpstr>
      <vt:lpstr>Sheet2</vt:lpstr>
      <vt:lpstr>Fees Data 2021</vt:lpstr>
      <vt:lpstr>Fees Data 2020</vt:lpstr>
      <vt:lpstr>Fees Data 2022</vt:lpstr>
      <vt:lpstr>Fees Data 2023</vt:lpstr>
      <vt:lpstr>Form</vt:lpstr>
      <vt:lpstr>March 2023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Jordan Clark</cp:lastModifiedBy>
  <cp:lastPrinted>2019-11-13T15:50:01Z</cp:lastPrinted>
  <dcterms:created xsi:type="dcterms:W3CDTF">2016-05-19T08:04:31Z</dcterms:created>
  <dcterms:modified xsi:type="dcterms:W3CDTF">2023-02-23T10:11:26Z</dcterms:modified>
</cp:coreProperties>
</file>